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eo\Downloads\Indikatori za zivotna sredina\"/>
    </mc:Choice>
  </mc:AlternateContent>
  <bookViews>
    <workbookView xWindow="0" yWindow="0" windowWidth="28800" windowHeight="12435" activeTab="1"/>
  </bookViews>
  <sheets>
    <sheet name="INFO" sheetId="2" r:id="rId1"/>
    <sheet name="Sheet1" sheetId="1" r:id="rId2"/>
  </sheets>
  <externalReferences>
    <externalReference r:id="rId3"/>
  </externalReferences>
  <definedNames>
    <definedName name="Element">[1]MS_ID!$C$1:$C$4</definedName>
    <definedName name="MS">[1]Za_Normala!$H$1</definedName>
    <definedName name="MS_ID">[1]MS_ID!$A$1:$A$21</definedName>
    <definedName name="Pocetok_N">[1]Za_Normala!$H$5</definedName>
  </definedNames>
  <calcPr calcId="152511"/>
</workbook>
</file>

<file path=xl/calcChain.xml><?xml version="1.0" encoding="utf-8"?>
<calcChain xmlns="http://schemas.openxmlformats.org/spreadsheetml/2006/main">
  <c r="AC33" i="1" l="1"/>
  <c r="AC20" i="1"/>
  <c r="AC7" i="1"/>
  <c r="AB51" i="1" l="1"/>
  <c r="AA51" i="1"/>
  <c r="Z51" i="1"/>
  <c r="AB50" i="1"/>
  <c r="AA50" i="1"/>
  <c r="Z50" i="1"/>
  <c r="AB49" i="1"/>
  <c r="AA49" i="1"/>
  <c r="Z49" i="1"/>
  <c r="AB38" i="1"/>
  <c r="AA38" i="1"/>
  <c r="Z38" i="1"/>
  <c r="AB37" i="1"/>
  <c r="AA37" i="1"/>
  <c r="Z37" i="1"/>
  <c r="AB36" i="1"/>
  <c r="AA36" i="1"/>
  <c r="Z36" i="1"/>
  <c r="AB25" i="1"/>
  <c r="AA25" i="1"/>
  <c r="Z25" i="1"/>
  <c r="AB24" i="1"/>
  <c r="AA24" i="1"/>
  <c r="Z24" i="1"/>
  <c r="AB23" i="1"/>
  <c r="AA23" i="1"/>
  <c r="Z23" i="1"/>
  <c r="AB12" i="1"/>
  <c r="AA12" i="1"/>
  <c r="Z12" i="1"/>
  <c r="AB11" i="1"/>
  <c r="AA11" i="1"/>
  <c r="Z11" i="1"/>
  <c r="AB10" i="1"/>
  <c r="AA10" i="1"/>
  <c r="Z10" i="1"/>
  <c r="AC46" i="1" l="1"/>
  <c r="Y25" i="1" l="1"/>
  <c r="Y24" i="1"/>
  <c r="Y23" i="1"/>
  <c r="Y38" i="1"/>
  <c r="Y37" i="1"/>
  <c r="Y36" i="1"/>
  <c r="Y51" i="1"/>
  <c r="Y50" i="1"/>
  <c r="Y49" i="1"/>
  <c r="Y12" i="1"/>
  <c r="Y11" i="1"/>
  <c r="Y10" i="1"/>
  <c r="X51" i="1" l="1"/>
  <c r="X50" i="1"/>
  <c r="X49" i="1"/>
  <c r="X38" i="1"/>
  <c r="X37" i="1"/>
  <c r="X36" i="1"/>
  <c r="X25" i="1"/>
  <c r="X24" i="1"/>
  <c r="X23" i="1"/>
  <c r="X12" i="1"/>
  <c r="X11" i="1"/>
  <c r="X10" i="1"/>
  <c r="W51" i="1" l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C48" i="1"/>
  <c r="AC47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C35" i="1"/>
  <c r="AC34" i="1"/>
  <c r="G30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C22" i="1"/>
  <c r="AC21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C9" i="1"/>
  <c r="AC8" i="1"/>
</calcChain>
</file>

<file path=xl/sharedStrings.xml><?xml version="1.0" encoding="utf-8"?>
<sst xmlns="http://schemas.openxmlformats.org/spreadsheetml/2006/main" count="93" uniqueCount="62">
  <si>
    <t>Главен град: СКОПЈЕ</t>
  </si>
  <si>
    <t>Среден број на периоди со најмалку шест последователни денови  со Тмакс&gt; 90тиот перцентил (1981-2010)</t>
  </si>
  <si>
    <t>Средн број  денови  со Тмакс&gt; 90тиот перцентил (1981-2010)</t>
  </si>
  <si>
    <t>Број на периоди со најмалку шест последователни денови  со Тмакс&gt; 90тиот перцентил</t>
  </si>
  <si>
    <t>Број на денови со Тмакс&gt; 90тиот перцентил / Скопје</t>
  </si>
  <si>
    <t>Отстапување од средниот број на периоди со најмалку шест последователни денови  со Тмакс&gt; 90тиот перцентил (</t>
  </si>
  <si>
    <t xml:space="preserve">Отстапување од средниот број  денови  со Тмакс&gt; 90тиот перцентил </t>
  </si>
  <si>
    <t>Среден број на денови по еден период</t>
  </si>
  <si>
    <t>Втор град по големина: БИТОЛА</t>
  </si>
  <si>
    <t>Број на денови со Тмакс&gt; 90тиот перцентил / Битола</t>
  </si>
  <si>
    <t>ГЕВГЕЛИЈА</t>
  </si>
  <si>
    <t>Број на денови со Тмакс&gt; 90тиот перцентил / Гевгелија</t>
  </si>
  <si>
    <t>ЛАЗАРОПОЛЕ</t>
  </si>
  <si>
    <t>Број на денови со Тмакс&gt; 90тиот перцентил / Лазарополе</t>
  </si>
  <si>
    <t xml:space="preserve"> </t>
  </si>
  <si>
    <t>Табела 1: Топлотни бранови - број на периоди од најмалку шест последователни денови кога Тмакс&gt; 90тиот перцентил</t>
  </si>
  <si>
    <t>Основни информации за документот</t>
  </si>
  <si>
    <t>Име на индикатор</t>
  </si>
  <si>
    <t xml:space="preserve">Температура на воздухот </t>
  </si>
  <si>
    <t>Број на индикатор</t>
  </si>
  <si>
    <t>Област</t>
  </si>
  <si>
    <t>Климатски промени</t>
  </si>
  <si>
    <t>Година на публикување</t>
  </si>
  <si>
    <t>Формат на документот</t>
  </si>
  <si>
    <t>xlsx</t>
  </si>
  <si>
    <t>Временска серија</t>
  </si>
  <si>
    <t>1990-2019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</si>
  <si>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</si>
  <si>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</si>
  <si>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</si>
  <si>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</si>
  <si>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</si>
  <si>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</si>
  <si>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</si>
  <si>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</si>
  <si>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Ажурирано од</t>
  </si>
  <si>
    <t>Александар Каранфиловски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</si>
  <si>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</si>
  <si>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</si>
  <si>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</si>
  <si>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</si>
  <si>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</si>
  <si>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Управа за хидрометеоролошки работи; Сектор за метеорологија</t>
  </si>
  <si>
    <t>Линк до основни документи:</t>
  </si>
  <si>
    <t>...................</t>
  </si>
  <si>
    <t>Содржина на документот</t>
  </si>
  <si>
    <t>Worksheet</t>
  </si>
  <si>
    <t>Вид</t>
  </si>
  <si>
    <t>Опис</t>
  </si>
  <si>
    <t>Sheet1</t>
  </si>
  <si>
    <t xml:space="preserve">МК НИ </t>
  </si>
  <si>
    <t>?????</t>
  </si>
  <si>
    <t xml:space="preserve">табеларен и графички приказ на топлотни бранови, нивна должина и трендови,  за Метеоролошките станици Скопје, Битола, Гевгелија и Лазарополе ; </t>
  </si>
  <si>
    <t xml:space="preserve">Максимална температура на воздухот </t>
  </si>
  <si>
    <t xml:space="preserve">Топлотни бранови за Скопје (референтен период 1981-2010)
</t>
  </si>
  <si>
    <t>Топлотни бранови за Битола (референтен период 1981-2010)</t>
  </si>
  <si>
    <t xml:space="preserve">Топлотни бранови Гевгелија (референтен период 1981-2010)
</t>
  </si>
  <si>
    <t>Топлотни бранови Лазарополе  (референтен период 1981-2010)</t>
  </si>
  <si>
    <t>Број на денови со Тмакс &gt;90тиот перцентил (референтен период 1981-2010)</t>
  </si>
  <si>
    <r>
      <t xml:space="preserve">Извор на податоци: </t>
    </r>
    <r>
      <rPr>
        <sz val="11"/>
        <color theme="1"/>
        <rFont val="Calibri"/>
        <family val="2"/>
        <charset val="204"/>
        <scheme val="minor"/>
      </rPr>
      <t>Управа за хидрометеоролошки работи</t>
    </r>
  </si>
  <si>
    <t>1990-2023</t>
  </si>
  <si>
    <t>Александар Д. Проданов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</si>
</sst>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8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11" fillId="0" borderId="0"/>
    <xf numFmtId="0" fontId="2" fillId="0" borderId="0"/>
  </cellStyleXfs>
  <cellXfs count="68">
    <xf numFmtId="0" fontId="0" fillId="0" borderId="0" xfId="0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5" applyFont="1" applyAlignment="1"/>
    <xf numFmtId="0" fontId="5" fillId="3" borderId="7" xfId="4" applyFont="1" applyFill="1" applyBorder="1" applyAlignment="1">
      <alignment vertical="center"/>
    </xf>
    <xf numFmtId="0" fontId="5" fillId="0" borderId="8" xfId="4" applyFont="1" applyBorder="1" applyAlignment="1" applyProtection="1">
      <alignment horizontal="left" vertical="center"/>
      <protection locked="0"/>
    </xf>
    <xf numFmtId="0" fontId="5" fillId="0" borderId="9" xfId="4" applyFont="1" applyBorder="1" applyAlignment="1">
      <alignment vertical="center"/>
    </xf>
    <xf numFmtId="14" fontId="5" fillId="0" borderId="8" xfId="4" applyNumberFormat="1" applyFont="1" applyBorder="1" applyAlignment="1" applyProtection="1">
      <alignment horizontal="left" vertical="center"/>
      <protection locked="0"/>
    </xf>
    <xf numFmtId="0" fontId="9" fillId="0" borderId="8" xfId="4" applyFont="1" applyBorder="1" applyAlignment="1" applyProtection="1">
      <alignment horizontal="left" vertical="center"/>
      <protection locked="0"/>
    </xf>
    <xf numFmtId="0" fontId="5" fillId="4" borderId="8" xfId="4" applyFont="1" applyFill="1" applyBorder="1" applyAlignment="1" applyProtection="1">
      <alignment horizontal="left" vertical="center"/>
      <protection locked="0"/>
    </xf>
    <xf numFmtId="0" fontId="5" fillId="0" borderId="10" xfId="4" applyFont="1" applyBorder="1" applyAlignment="1" applyProtection="1">
      <alignment horizontal="left" vertical="center"/>
      <protection locked="0"/>
    </xf>
    <xf numFmtId="0" fontId="5" fillId="3" borderId="11" xfId="4" applyFont="1" applyFill="1" applyBorder="1" applyAlignment="1">
      <alignment vertical="center"/>
    </xf>
    <xf numFmtId="14" fontId="5" fillId="0" borderId="12" xfId="4" applyNumberFormat="1" applyFont="1" applyBorder="1" applyAlignment="1" applyProtection="1">
      <alignment horizontal="left" vertical="center"/>
      <protection locked="0"/>
    </xf>
    <xf numFmtId="0" fontId="5" fillId="0" borderId="13" xfId="4" applyFont="1" applyBorder="1" applyAlignment="1">
      <alignment vertical="center"/>
    </xf>
    <xf numFmtId="0" fontId="5" fillId="3" borderId="14" xfId="4" applyFont="1" applyFill="1" applyBorder="1" applyAlignment="1">
      <alignment vertical="center"/>
    </xf>
    <xf numFmtId="0" fontId="5" fillId="0" borderId="15" xfId="4" applyFont="1" applyBorder="1" applyAlignment="1" applyProtection="1">
      <alignment horizontal="left" vertical="center"/>
      <protection locked="0"/>
    </xf>
    <xf numFmtId="0" fontId="5" fillId="0" borderId="16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0" fontId="5" fillId="3" borderId="17" xfId="4" applyFont="1" applyFill="1" applyBorder="1" applyAlignment="1">
      <alignment vertical="center"/>
    </xf>
    <xf numFmtId="14" fontId="5" fillId="0" borderId="18" xfId="4" applyNumberFormat="1" applyFont="1" applyBorder="1" applyAlignment="1" applyProtection="1">
      <alignment horizontal="left" vertical="center"/>
      <protection locked="0"/>
    </xf>
    <xf numFmtId="0" fontId="5" fillId="3" borderId="19" xfId="4" applyFont="1" applyFill="1" applyBorder="1" applyAlignment="1">
      <alignment vertical="center"/>
    </xf>
    <xf numFmtId="0" fontId="5" fillId="3" borderId="20" xfId="4" applyFont="1" applyFill="1" applyBorder="1" applyAlignment="1">
      <alignment vertical="center"/>
    </xf>
    <xf numFmtId="0" fontId="5" fillId="3" borderId="21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0" xfId="4" applyFont="1" applyBorder="1" applyAlignment="1" applyProtection="1">
      <alignment horizontal="left" vertical="center"/>
      <protection locked="0"/>
    </xf>
    <xf numFmtId="0" fontId="5" fillId="0" borderId="22" xfId="4" applyFont="1" applyBorder="1" applyAlignment="1">
      <alignment vertical="center"/>
    </xf>
    <xf numFmtId="0" fontId="5" fillId="3" borderId="23" xfId="4" applyFont="1" applyFill="1" applyBorder="1" applyAlignment="1">
      <alignment vertical="center"/>
    </xf>
    <xf numFmtId="0" fontId="5" fillId="3" borderId="24" xfId="4" applyFont="1" applyFill="1" applyBorder="1" applyAlignment="1" applyProtection="1">
      <alignment horizontal="left" vertical="center"/>
      <protection locked="0"/>
    </xf>
    <xf numFmtId="0" fontId="5" fillId="3" borderId="25" xfId="4" applyFont="1" applyFill="1" applyBorder="1" applyAlignment="1">
      <alignment vertical="center"/>
    </xf>
    <xf numFmtId="0" fontId="5" fillId="0" borderId="26" xfId="4" applyFont="1" applyBorder="1" applyAlignment="1" applyProtection="1">
      <alignment horizontal="left" vertical="center"/>
      <protection locked="0"/>
    </xf>
    <xf numFmtId="0" fontId="5" fillId="0" borderId="27" xfId="4" applyFont="1" applyBorder="1" applyAlignment="1" applyProtection="1">
      <alignment horizontal="left" vertical="center" wrapText="1"/>
      <protection locked="0"/>
    </xf>
    <xf numFmtId="0" fontId="5" fillId="0" borderId="27" xfId="4" applyFont="1" applyBorder="1" applyAlignment="1" applyProtection="1">
      <alignment horizontal="left" vertical="center"/>
      <protection locked="0"/>
    </xf>
    <xf numFmtId="0" fontId="5" fillId="0" borderId="28" xfId="4" applyFont="1" applyBorder="1" applyAlignment="1" applyProtection="1">
      <alignment horizontal="left" vertical="center"/>
      <protection locked="0"/>
    </xf>
    <xf numFmtId="0" fontId="5" fillId="0" borderId="29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 readingOrder="1"/>
    </xf>
    <xf numFmtId="0" fontId="0" fillId="0" borderId="0" xfId="0" applyFont="1"/>
    <xf numFmtId="0" fontId="9" fillId="0" borderId="0" xfId="4" applyFont="1" applyBorder="1" applyAlignment="1" applyProtection="1">
      <alignment horizontal="left" vertical="center"/>
      <protection locked="0"/>
    </xf>
    <xf numFmtId="0" fontId="5" fillId="0" borderId="0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14" fontId="5" fillId="0" borderId="0" xfId="4" applyNumberFormat="1" applyFont="1" applyBorder="1" applyAlignment="1" applyProtection="1">
      <alignment horizontal="left" vertical="center"/>
      <protection locked="0"/>
    </xf>
    <xf numFmtId="0" fontId="5" fillId="3" borderId="30" xfId="4" applyFont="1" applyFill="1" applyBorder="1" applyAlignment="1">
      <alignment vertical="center"/>
    </xf>
    <xf numFmtId="14" fontId="2" fillId="0" borderId="0" xfId="5" applyNumberFormat="1" applyFont="1" applyAlignment="1"/>
    <xf numFmtId="0" fontId="13" fillId="0" borderId="0" xfId="5" applyFont="1" applyAlignment="1"/>
    <xf numFmtId="0" fontId="5" fillId="2" borderId="3" xfId="4" applyFont="1" applyFill="1" applyBorder="1" applyAlignment="1">
      <alignment horizontal="left" vertical="center"/>
    </xf>
    <xf numFmtId="0" fontId="5" fillId="2" borderId="4" xfId="4" applyFont="1" applyFill="1" applyBorder="1" applyAlignment="1">
      <alignment vertical="center"/>
    </xf>
    <xf numFmtId="0" fontId="5" fillId="2" borderId="2" xfId="4" applyFont="1" applyFill="1" applyBorder="1" applyAlignment="1">
      <alignment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5" applyFont="1" applyAlignment="1"/>
  </cellXfs>
  <cellStyles count="6">
    <cellStyle name="Normal" xfId="0" builtinId="0"/>
    <cellStyle name="Normal 2" xfId="1"/>
    <cellStyle name="Normal 2 2" xfId="2"/>
    <cellStyle name="Normal 2 3" xfId="5"/>
    <cellStyle name="Normal 2 3 2" xfId="3"/>
    <cellStyle name="Standard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89878935057274E-2"/>
          <c:y val="5.2008098012596614E-2"/>
          <c:w val="0.66946503409585401"/>
          <c:h val="0.80772829381836764"/>
        </c:manualLayout>
      </c:layout>
      <c:lineChart>
        <c:grouping val="standard"/>
        <c:varyColors val="0"/>
        <c:ser>
          <c:idx val="0"/>
          <c:order val="0"/>
          <c:tx>
            <c:strRef>
              <c:f>Sheet1!$B$8</c:f>
              <c:strCache>
                <c:ptCount val="1"/>
                <c:pt idx="0">
                  <c:v>Број на периоди со најмалку шест последователни денови  со Тмакс&gt; 90тиот перцентил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Sheet1!$C$8:$AB$8</c:f>
              <c:numCache>
                <c:formatCode>0</c:formatCode>
                <c:ptCount val="2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Sheet1!$B$9</c:f>
              <c:strCache>
                <c:ptCount val="1"/>
                <c:pt idx="0">
                  <c:v>Број на денови со Тмакс&gt; 90тиот перцентил / Скопје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Sheet1!$C$9:$AB$9</c:f>
              <c:numCache>
                <c:formatCode>0</c:formatCode>
                <c:ptCount val="26"/>
                <c:pt idx="0">
                  <c:v>7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18</c:v>
                </c:pt>
                <c:pt idx="14">
                  <c:v>40</c:v>
                </c:pt>
                <c:pt idx="15">
                  <c:v>35</c:v>
                </c:pt>
                <c:pt idx="16">
                  <c:v>0</c:v>
                </c:pt>
                <c:pt idx="17">
                  <c:v>16</c:v>
                </c:pt>
                <c:pt idx="18">
                  <c:v>14</c:v>
                </c:pt>
                <c:pt idx="19">
                  <c:v>28</c:v>
                </c:pt>
                <c:pt idx="20">
                  <c:v>32</c:v>
                </c:pt>
                <c:pt idx="21">
                  <c:v>49</c:v>
                </c:pt>
                <c:pt idx="22">
                  <c:v>6</c:v>
                </c:pt>
                <c:pt idx="23">
                  <c:v>17</c:v>
                </c:pt>
                <c:pt idx="24">
                  <c:v>19</c:v>
                </c:pt>
                <c:pt idx="25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Sheet1!$B$12</c:f>
              <c:strCache>
                <c:ptCount val="1"/>
                <c:pt idx="0">
                  <c:v>Среден број на денови по еден период</c:v>
                </c:pt>
              </c:strCache>
            </c:strRef>
          </c:tx>
          <c:spPr>
            <a:ln>
              <a:solidFill>
                <a:srgbClr val="92D050"/>
              </a:solidFill>
              <a:prstDash val="dash"/>
            </a:ln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Sheet1!$C$12:$AB$12</c:f>
              <c:numCache>
                <c:formatCode>0</c:formatCode>
                <c:ptCount val="26"/>
                <c:pt idx="0">
                  <c:v>7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8.5</c:v>
                </c:pt>
                <c:pt idx="10">
                  <c:v>0</c:v>
                </c:pt>
                <c:pt idx="11">
                  <c:v>0</c:v>
                </c:pt>
                <c:pt idx="12">
                  <c:v>7.5</c:v>
                </c:pt>
                <c:pt idx="13">
                  <c:v>9</c:v>
                </c:pt>
                <c:pt idx="14">
                  <c:v>8</c:v>
                </c:pt>
                <c:pt idx="15">
                  <c:v>8.75</c:v>
                </c:pt>
                <c:pt idx="16">
                  <c:v>0</c:v>
                </c:pt>
                <c:pt idx="17">
                  <c:v>8</c:v>
                </c:pt>
                <c:pt idx="18">
                  <c:v>7</c:v>
                </c:pt>
                <c:pt idx="19">
                  <c:v>9.3333333333333339</c:v>
                </c:pt>
                <c:pt idx="20">
                  <c:v>8</c:v>
                </c:pt>
                <c:pt idx="21">
                  <c:v>9.8000000000000007</c:v>
                </c:pt>
                <c:pt idx="22">
                  <c:v>6</c:v>
                </c:pt>
                <c:pt idx="23">
                  <c:v>8.5</c:v>
                </c:pt>
                <c:pt idx="24">
                  <c:v>9.5</c:v>
                </c:pt>
                <c:pt idx="25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27416"/>
        <c:axId val="308001200"/>
      </c:lineChart>
      <c:catAx>
        <c:axId val="39127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US"/>
            </a:pPr>
            <a:endParaRPr lang="en-US"/>
          </a:p>
        </c:txPr>
        <c:crossAx val="308001200"/>
        <c:crosses val="autoZero"/>
        <c:auto val="1"/>
        <c:lblAlgn val="ctr"/>
        <c:lblOffset val="100"/>
        <c:noMultiLvlLbl val="0"/>
      </c:catAx>
      <c:valAx>
        <c:axId val="308001200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 sz="1000"/>
                </a:pPr>
                <a:r>
                  <a:rPr lang="mk-MK" sz="1000"/>
                  <a:t>Број на </a:t>
                </a:r>
                <a:r>
                  <a:rPr lang="mk-MK" sz="1000" b="1" i="0" baseline="0">
                    <a:effectLst/>
                  </a:rPr>
                  <a:t>денови/периоди</a:t>
                </a:r>
                <a:endParaRPr lang="mk-MK" sz="1000">
                  <a:effectLst/>
                </a:endParaRP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39127416"/>
        <c:crosses val="autoZero"/>
        <c:crossBetween val="midCat"/>
      </c:valAx>
      <c:spPr>
        <a:ln w="6350"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75294486685429296"/>
          <c:y val="2.9840438135724831E-2"/>
          <c:w val="0.23932032514878035"/>
          <c:h val="0.94016177465013562"/>
        </c:manualLayout>
      </c:layout>
      <c:overlay val="0"/>
      <c:spPr>
        <a:ln>
          <a:noFill/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18642114080159E-2"/>
          <c:y val="5.1421427273129199E-2"/>
          <c:w val="0.64180858601552182"/>
          <c:h val="0.79218325530671097"/>
        </c:manualLayout>
      </c:layout>
      <c:lineChart>
        <c:grouping val="standard"/>
        <c:varyColors val="0"/>
        <c:ser>
          <c:idx val="0"/>
          <c:order val="0"/>
          <c:tx>
            <c:strRef>
              <c:f>Sheet1!$B$21</c:f>
              <c:strCache>
                <c:ptCount val="1"/>
                <c:pt idx="0">
                  <c:v>Број на периоди со најмалку шест последователни денови  со Тмакс&gt; 90тиот перцентил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Sheet1!$C$21:$AB$21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Sheet1!$B$22</c:f>
              <c:strCache>
                <c:ptCount val="1"/>
                <c:pt idx="0">
                  <c:v>Број на денови со Тмакс&gt; 90тиот перцентил / Битола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Sheet1!$C$22:$AB$22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9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</c:v>
                </c:pt>
                <c:pt idx="10">
                  <c:v>13</c:v>
                </c:pt>
                <c:pt idx="11">
                  <c:v>8</c:v>
                </c:pt>
                <c:pt idx="12">
                  <c:v>15</c:v>
                </c:pt>
                <c:pt idx="13">
                  <c:v>23</c:v>
                </c:pt>
                <c:pt idx="14">
                  <c:v>6</c:v>
                </c:pt>
                <c:pt idx="15">
                  <c:v>27</c:v>
                </c:pt>
                <c:pt idx="16">
                  <c:v>0</c:v>
                </c:pt>
                <c:pt idx="17">
                  <c:v>21</c:v>
                </c:pt>
                <c:pt idx="18">
                  <c:v>31</c:v>
                </c:pt>
                <c:pt idx="19">
                  <c:v>32</c:v>
                </c:pt>
                <c:pt idx="20">
                  <c:v>13</c:v>
                </c:pt>
                <c:pt idx="21">
                  <c:v>34</c:v>
                </c:pt>
                <c:pt idx="22">
                  <c:v>14</c:v>
                </c:pt>
                <c:pt idx="23">
                  <c:v>32</c:v>
                </c:pt>
                <c:pt idx="24">
                  <c:v>19</c:v>
                </c:pt>
                <c:pt idx="25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Sheet1!$B$25</c:f>
              <c:strCache>
                <c:ptCount val="1"/>
                <c:pt idx="0">
                  <c:v>Среден број на денови по еден период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Sheet1!$C$25:$AB$25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9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7.5</c:v>
                </c:pt>
                <c:pt idx="10">
                  <c:v>6.5</c:v>
                </c:pt>
                <c:pt idx="11">
                  <c:v>8</c:v>
                </c:pt>
                <c:pt idx="12">
                  <c:v>7.5</c:v>
                </c:pt>
                <c:pt idx="13">
                  <c:v>7.666666666666667</c:v>
                </c:pt>
                <c:pt idx="14">
                  <c:v>6</c:v>
                </c:pt>
                <c:pt idx="15">
                  <c:v>9</c:v>
                </c:pt>
                <c:pt idx="16">
                  <c:v>0</c:v>
                </c:pt>
                <c:pt idx="17">
                  <c:v>7</c:v>
                </c:pt>
                <c:pt idx="18">
                  <c:v>7.75</c:v>
                </c:pt>
                <c:pt idx="19">
                  <c:v>8</c:v>
                </c:pt>
                <c:pt idx="20">
                  <c:v>6.5</c:v>
                </c:pt>
                <c:pt idx="21">
                  <c:v>11.333333333333334</c:v>
                </c:pt>
                <c:pt idx="22">
                  <c:v>7</c:v>
                </c:pt>
                <c:pt idx="23">
                  <c:v>8</c:v>
                </c:pt>
                <c:pt idx="24">
                  <c:v>6.333333333333333</c:v>
                </c:pt>
                <c:pt idx="25">
                  <c:v>8.75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578800"/>
        <c:axId val="398579184"/>
      </c:lineChart>
      <c:catAx>
        <c:axId val="3985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US"/>
            </a:pPr>
            <a:endParaRPr lang="en-US"/>
          </a:p>
        </c:txPr>
        <c:crossAx val="398579184"/>
        <c:crosses val="autoZero"/>
        <c:auto val="1"/>
        <c:lblAlgn val="ctr"/>
        <c:lblOffset val="100"/>
        <c:noMultiLvlLbl val="0"/>
      </c:catAx>
      <c:valAx>
        <c:axId val="398579184"/>
        <c:scaling>
          <c:orientation val="minMax"/>
          <c:max val="3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 sz="1000"/>
                </a:pPr>
                <a:r>
                  <a:rPr lang="mk-MK" sz="1000"/>
                  <a:t>Број на </a:t>
                </a:r>
                <a:r>
                  <a:rPr lang="mk-MK" sz="1000" b="1" i="0" baseline="0">
                    <a:effectLst/>
                  </a:rPr>
                  <a:t>денови/периоди</a:t>
                </a:r>
                <a:endParaRPr lang="mk-MK" sz="1000">
                  <a:effectLst/>
                </a:endParaRP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398578800"/>
        <c:crosses val="autoZero"/>
        <c:crossBetween val="midCat"/>
      </c:valAx>
      <c:spPr>
        <a:ln w="6350"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73531408949948329"/>
          <c:y val="2.0520919813522116E-2"/>
          <c:w val="0.25689076354029328"/>
          <c:h val="0.95867372754380775"/>
        </c:manualLayout>
      </c:layout>
      <c:overlay val="0"/>
      <c:spPr>
        <a:ln>
          <a:noFill/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18648376619056E-2"/>
          <c:y val="7.0399330738440277E-2"/>
          <c:w val="0.63544298261053189"/>
          <c:h val="0.82021220745004852"/>
        </c:manualLayout>
      </c:layout>
      <c:lineChart>
        <c:grouping val="standard"/>
        <c:varyColors val="0"/>
        <c:ser>
          <c:idx val="0"/>
          <c:order val="0"/>
          <c:tx>
            <c:strRef>
              <c:f>Sheet1!$B$34</c:f>
              <c:strCache>
                <c:ptCount val="1"/>
                <c:pt idx="0">
                  <c:v>Број на периоди со најмалку шест последователни денови  со Тмакс&gt; 90тиот перцентил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Sheet1!$C$34:$AB$34</c:f>
              <c:numCache>
                <c:formatCode>0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Sheet1!$B$35</c:f>
              <c:strCache>
                <c:ptCount val="1"/>
                <c:pt idx="0">
                  <c:v>Број на денови со Тмакс&gt; 90тиот перцентил / Гевгелија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Sheet1!$C$35:$AB$35</c:f>
              <c:numCache>
                <c:formatCode>0</c:formatCode>
                <c:ptCount val="26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26</c:v>
                </c:pt>
                <c:pt idx="10">
                  <c:v>6</c:v>
                </c:pt>
                <c:pt idx="11">
                  <c:v>8</c:v>
                </c:pt>
                <c:pt idx="12">
                  <c:v>19</c:v>
                </c:pt>
                <c:pt idx="13">
                  <c:v>6</c:v>
                </c:pt>
                <c:pt idx="14">
                  <c:v>32</c:v>
                </c:pt>
                <c:pt idx="15">
                  <c:v>13</c:v>
                </c:pt>
                <c:pt idx="16">
                  <c:v>0</c:v>
                </c:pt>
                <c:pt idx="17">
                  <c:v>26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44</c:v>
                </c:pt>
                <c:pt idx="22">
                  <c:v>7</c:v>
                </c:pt>
                <c:pt idx="23">
                  <c:v>28</c:v>
                </c:pt>
                <c:pt idx="24">
                  <c:v>7</c:v>
                </c:pt>
                <c:pt idx="25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Sheet1!$B$38</c:f>
              <c:strCache>
                <c:ptCount val="1"/>
                <c:pt idx="0">
                  <c:v>Среден број на денови по еден период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Sheet1!$C$38:$AB$38</c:f>
              <c:numCache>
                <c:formatCode>0</c:formatCode>
                <c:ptCount val="26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8.6666666666666661</c:v>
                </c:pt>
                <c:pt idx="10">
                  <c:v>6</c:v>
                </c:pt>
                <c:pt idx="11">
                  <c:v>8</c:v>
                </c:pt>
                <c:pt idx="12">
                  <c:v>6.333333333333333</c:v>
                </c:pt>
                <c:pt idx="13">
                  <c:v>6</c:v>
                </c:pt>
                <c:pt idx="14">
                  <c:v>8</c:v>
                </c:pt>
                <c:pt idx="15">
                  <c:v>13</c:v>
                </c:pt>
                <c:pt idx="16">
                  <c:v>0</c:v>
                </c:pt>
                <c:pt idx="17">
                  <c:v>8.6666666666666661</c:v>
                </c:pt>
                <c:pt idx="18">
                  <c:v>7</c:v>
                </c:pt>
                <c:pt idx="19">
                  <c:v>8</c:v>
                </c:pt>
                <c:pt idx="20">
                  <c:v>7.5</c:v>
                </c:pt>
                <c:pt idx="21">
                  <c:v>11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6.333333333333333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941968"/>
        <c:axId val="398950552"/>
      </c:lineChart>
      <c:catAx>
        <c:axId val="3989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US"/>
            </a:pPr>
            <a:endParaRPr lang="en-US"/>
          </a:p>
        </c:txPr>
        <c:crossAx val="398950552"/>
        <c:crosses val="autoZero"/>
        <c:auto val="1"/>
        <c:lblAlgn val="ctr"/>
        <c:lblOffset val="100"/>
        <c:noMultiLvlLbl val="0"/>
      </c:catAx>
      <c:valAx>
        <c:axId val="398950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 sz="1000"/>
                </a:pPr>
                <a:r>
                  <a:rPr lang="mk-MK" sz="1000"/>
                  <a:t>Број на </a:t>
                </a:r>
                <a:r>
                  <a:rPr lang="mk-MK" sz="1000" b="1" i="0" baseline="0">
                    <a:effectLst/>
                  </a:rPr>
                  <a:t>денови/периоди</a:t>
                </a:r>
                <a:endParaRPr lang="mk-MK" sz="1000">
                  <a:effectLst/>
                </a:endParaRP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398941968"/>
        <c:crosses val="autoZero"/>
        <c:crossBetween val="midCat"/>
      </c:valAx>
      <c:spPr>
        <a:ln w="6350"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72933751897817312"/>
          <c:y val="1.6588238490603101E-2"/>
          <c:w val="0.26286739051887947"/>
          <c:h val="0.94793086342278765"/>
        </c:manualLayout>
      </c:layout>
      <c:overlay val="0"/>
      <c:spPr>
        <a:ln>
          <a:noFill/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14819800149424E-2"/>
          <c:y val="4.9285022369842162E-2"/>
          <c:w val="0.6370872000877662"/>
          <c:h val="0.8352829241475862"/>
        </c:manualLayout>
      </c:layout>
      <c:lineChart>
        <c:grouping val="standard"/>
        <c:varyColors val="0"/>
        <c:ser>
          <c:idx val="0"/>
          <c:order val="0"/>
          <c:tx>
            <c:strRef>
              <c:f>Sheet1!$B$47</c:f>
              <c:strCache>
                <c:ptCount val="1"/>
                <c:pt idx="0">
                  <c:v>Број на периоди со најмалку шест последователни денови  со Тмакс&gt; 90тиот перцентил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Sheet1!$C$47:$AB$47</c:f>
              <c:numCache>
                <c:formatCode>0</c:formatCode>
                <c:ptCount val="2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Sheet1!$B$48</c:f>
              <c:strCache>
                <c:ptCount val="1"/>
                <c:pt idx="0">
                  <c:v>Број на денови со Тмакс&gt; 90тиот перцентил / Лазарополе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Sheet1!$C$48:$AB$48</c:f>
              <c:numCache>
                <c:formatCode>0</c:formatCode>
                <c:ptCount val="26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9</c:v>
                </c:pt>
                <c:pt idx="11">
                  <c:v>7</c:v>
                </c:pt>
                <c:pt idx="12">
                  <c:v>0</c:v>
                </c:pt>
                <c:pt idx="13">
                  <c:v>18</c:v>
                </c:pt>
                <c:pt idx="14">
                  <c:v>33</c:v>
                </c:pt>
                <c:pt idx="15">
                  <c:v>24</c:v>
                </c:pt>
                <c:pt idx="16">
                  <c:v>6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22</c:v>
                </c:pt>
                <c:pt idx="21">
                  <c:v>18</c:v>
                </c:pt>
                <c:pt idx="22">
                  <c:v>7</c:v>
                </c:pt>
                <c:pt idx="23">
                  <c:v>6</c:v>
                </c:pt>
                <c:pt idx="24">
                  <c:v>12</c:v>
                </c:pt>
                <c:pt idx="25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Sheet1!$B$51</c:f>
              <c:strCache>
                <c:ptCount val="1"/>
                <c:pt idx="0">
                  <c:v>Среден број на денови по еден период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Sheet1!$C$51:$AB$51</c:f>
              <c:numCache>
                <c:formatCode>0</c:formatCode>
                <c:ptCount val="26"/>
                <c:pt idx="0">
                  <c:v>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10.5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9</c:v>
                </c:pt>
                <c:pt idx="11">
                  <c:v>7</c:v>
                </c:pt>
                <c:pt idx="12">
                  <c:v>0</c:v>
                </c:pt>
                <c:pt idx="13">
                  <c:v>9</c:v>
                </c:pt>
                <c:pt idx="14">
                  <c:v>6.6</c:v>
                </c:pt>
                <c:pt idx="15">
                  <c:v>8</c:v>
                </c:pt>
                <c:pt idx="16">
                  <c:v>6</c:v>
                </c:pt>
                <c:pt idx="17">
                  <c:v>7.666666666666667</c:v>
                </c:pt>
                <c:pt idx="18">
                  <c:v>8</c:v>
                </c:pt>
                <c:pt idx="19">
                  <c:v>8.3333333333333339</c:v>
                </c:pt>
                <c:pt idx="20">
                  <c:v>7.333333333333333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856848"/>
        <c:axId val="305856064"/>
      </c:lineChart>
      <c:catAx>
        <c:axId val="30585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US"/>
            </a:pPr>
            <a:endParaRPr lang="en-US"/>
          </a:p>
        </c:txPr>
        <c:crossAx val="305856064"/>
        <c:crosses val="autoZero"/>
        <c:auto val="1"/>
        <c:lblAlgn val="ctr"/>
        <c:lblOffset val="100"/>
        <c:noMultiLvlLbl val="0"/>
      </c:catAx>
      <c:valAx>
        <c:axId val="305856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mk-MK"/>
                  <a:t>Број на денови/периоди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305856848"/>
        <c:crosses val="autoZero"/>
        <c:crossBetween val="midCat"/>
      </c:valAx>
      <c:spPr>
        <a:ln w="6350"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72823631710787673"/>
          <c:y val="2.6653344340014543E-2"/>
          <c:w val="0.26385407475580691"/>
          <c:h val="0.94397154407592487"/>
        </c:manualLayout>
      </c:layout>
      <c:overlay val="0"/>
      <c:spPr>
        <a:ln>
          <a:noFill/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388850621670434E-2"/>
          <c:y val="1.9526063426228171E-2"/>
          <c:w val="0.63358275885559634"/>
          <c:h val="0.85768040230979736"/>
        </c:manualLayout>
      </c:layout>
      <c:lineChart>
        <c:grouping val="standard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Број на денови со Тмакс&gt; 90тиот перцентил / Скопје</c:v>
                </c:pt>
              </c:strCache>
            </c:strRef>
          </c:tx>
          <c:spPr>
            <a:ln>
              <a:solidFill>
                <a:srgbClr val="4F81BD"/>
              </a:solidFill>
            </a:ln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Sheet1!$C$9:$AB$9</c:f>
              <c:numCache>
                <c:formatCode>0</c:formatCode>
                <c:ptCount val="26"/>
                <c:pt idx="0">
                  <c:v>7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18</c:v>
                </c:pt>
                <c:pt idx="14">
                  <c:v>40</c:v>
                </c:pt>
                <c:pt idx="15">
                  <c:v>35</c:v>
                </c:pt>
                <c:pt idx="16">
                  <c:v>0</c:v>
                </c:pt>
                <c:pt idx="17">
                  <c:v>16</c:v>
                </c:pt>
                <c:pt idx="18">
                  <c:v>14</c:v>
                </c:pt>
                <c:pt idx="19">
                  <c:v>28</c:v>
                </c:pt>
                <c:pt idx="20">
                  <c:v>32</c:v>
                </c:pt>
                <c:pt idx="21">
                  <c:v>49</c:v>
                </c:pt>
                <c:pt idx="22">
                  <c:v>6</c:v>
                </c:pt>
                <c:pt idx="23">
                  <c:v>17</c:v>
                </c:pt>
                <c:pt idx="24">
                  <c:v>19</c:v>
                </c:pt>
                <c:pt idx="2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Sheet1!$B$22</c:f>
              <c:strCache>
                <c:ptCount val="1"/>
                <c:pt idx="0">
                  <c:v>Број на денови со Тмакс&gt; 90тиот перцентил / Битола</c:v>
                </c:pt>
              </c:strCache>
            </c:strRef>
          </c:tx>
          <c:marker>
            <c:symbol val="none"/>
          </c:marker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Sheet1!$C$22:$AB$22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9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</c:v>
                </c:pt>
                <c:pt idx="10">
                  <c:v>13</c:v>
                </c:pt>
                <c:pt idx="11">
                  <c:v>8</c:v>
                </c:pt>
                <c:pt idx="12">
                  <c:v>15</c:v>
                </c:pt>
                <c:pt idx="13">
                  <c:v>23</c:v>
                </c:pt>
                <c:pt idx="14">
                  <c:v>6</c:v>
                </c:pt>
                <c:pt idx="15">
                  <c:v>27</c:v>
                </c:pt>
                <c:pt idx="16">
                  <c:v>0</c:v>
                </c:pt>
                <c:pt idx="17">
                  <c:v>21</c:v>
                </c:pt>
                <c:pt idx="18">
                  <c:v>31</c:v>
                </c:pt>
                <c:pt idx="19">
                  <c:v>32</c:v>
                </c:pt>
                <c:pt idx="20">
                  <c:v>13</c:v>
                </c:pt>
                <c:pt idx="21">
                  <c:v>34</c:v>
                </c:pt>
                <c:pt idx="22">
                  <c:v>14</c:v>
                </c:pt>
                <c:pt idx="23">
                  <c:v>32</c:v>
                </c:pt>
                <c:pt idx="24">
                  <c:v>19</c:v>
                </c:pt>
                <c:pt idx="25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Sheet1!$B$35</c:f>
              <c:strCache>
                <c:ptCount val="1"/>
                <c:pt idx="0">
                  <c:v>Број на денови со Тмакс&gt; 90тиот перцентил / Гевгелија</c:v>
                </c:pt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Sheet1!$C$35:$AB$35</c:f>
              <c:numCache>
                <c:formatCode>0</c:formatCode>
                <c:ptCount val="26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26</c:v>
                </c:pt>
                <c:pt idx="10">
                  <c:v>6</c:v>
                </c:pt>
                <c:pt idx="11">
                  <c:v>8</c:v>
                </c:pt>
                <c:pt idx="12">
                  <c:v>19</c:v>
                </c:pt>
                <c:pt idx="13">
                  <c:v>6</c:v>
                </c:pt>
                <c:pt idx="14">
                  <c:v>32</c:v>
                </c:pt>
                <c:pt idx="15">
                  <c:v>13</c:v>
                </c:pt>
                <c:pt idx="16">
                  <c:v>0</c:v>
                </c:pt>
                <c:pt idx="17">
                  <c:v>26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44</c:v>
                </c:pt>
                <c:pt idx="22">
                  <c:v>7</c:v>
                </c:pt>
                <c:pt idx="23">
                  <c:v>28</c:v>
                </c:pt>
                <c:pt idx="24">
                  <c:v>7</c:v>
                </c:pt>
                <c:pt idx="25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Sheet1!$B$48</c:f>
              <c:strCache>
                <c:ptCount val="1"/>
                <c:pt idx="0">
                  <c:v>Број на денови со Тмакс&gt; 90тиот перцентил / Лазарополе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Sheet1!$C$4:$AB$4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Sheet1!$C$48:$AB$48</c:f>
              <c:numCache>
                <c:formatCode>0</c:formatCode>
                <c:ptCount val="26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9</c:v>
                </c:pt>
                <c:pt idx="11">
                  <c:v>7</c:v>
                </c:pt>
                <c:pt idx="12">
                  <c:v>0</c:v>
                </c:pt>
                <c:pt idx="13">
                  <c:v>18</c:v>
                </c:pt>
                <c:pt idx="14">
                  <c:v>33</c:v>
                </c:pt>
                <c:pt idx="15">
                  <c:v>24</c:v>
                </c:pt>
                <c:pt idx="16">
                  <c:v>6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22</c:v>
                </c:pt>
                <c:pt idx="21">
                  <c:v>18</c:v>
                </c:pt>
                <c:pt idx="22">
                  <c:v>7</c:v>
                </c:pt>
                <c:pt idx="23">
                  <c:v>6</c:v>
                </c:pt>
                <c:pt idx="24">
                  <c:v>12</c:v>
                </c:pt>
                <c:pt idx="25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599400"/>
        <c:axId val="398596656"/>
      </c:lineChart>
      <c:catAx>
        <c:axId val="39859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US"/>
            </a:pPr>
            <a:endParaRPr lang="en-US"/>
          </a:p>
        </c:txPr>
        <c:crossAx val="398596656"/>
        <c:crosses val="autoZero"/>
        <c:auto val="1"/>
        <c:lblAlgn val="ctr"/>
        <c:lblOffset val="100"/>
        <c:noMultiLvlLbl val="0"/>
      </c:catAx>
      <c:valAx>
        <c:axId val="39859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mk-MK"/>
                  <a:t>Број на денови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398599400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72420540752620066"/>
          <c:y val="3.1691028506425793E-2"/>
          <c:w val="0.25833606934811482"/>
          <c:h val="0.91504526589873969"/>
        </c:manualLayout>
      </c:layout>
      <c:overlay val="0"/>
      <c:spPr>
        <a:ln>
          <a:noFill/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582386</xdr:colOff>
      <xdr:row>2</xdr:row>
      <xdr:rowOff>35873</xdr:rowOff>
    </xdr:from>
    <xdr:to>
      <xdr:col>46</xdr:col>
      <xdr:colOff>68036</xdr:colOff>
      <xdr:row>13</xdr:row>
      <xdr:rowOff>176893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24493</xdr:colOff>
      <xdr:row>17</xdr:row>
      <xdr:rowOff>201384</xdr:rowOff>
    </xdr:from>
    <xdr:to>
      <xdr:col>46</xdr:col>
      <xdr:colOff>27214</xdr:colOff>
      <xdr:row>27</xdr:row>
      <xdr:rowOff>27215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54428</xdr:colOff>
      <xdr:row>31</xdr:row>
      <xdr:rowOff>231320</xdr:rowOff>
    </xdr:from>
    <xdr:to>
      <xdr:col>46</xdr:col>
      <xdr:colOff>27212</xdr:colOff>
      <xdr:row>43</xdr:row>
      <xdr:rowOff>152399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73480</xdr:colOff>
      <xdr:row>45</xdr:row>
      <xdr:rowOff>27214</xdr:rowOff>
    </xdr:from>
    <xdr:to>
      <xdr:col>46</xdr:col>
      <xdr:colOff>73478</xdr:colOff>
      <xdr:row>58</xdr:row>
      <xdr:rowOff>89807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0</xdr:colOff>
      <xdr:row>3</xdr:row>
      <xdr:rowOff>0</xdr:rowOff>
    </xdr:from>
    <xdr:to>
      <xdr:col>64</xdr:col>
      <xdr:colOff>576943</xdr:colOff>
      <xdr:row>14</xdr:row>
      <xdr:rowOff>176893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MP_Excel_Oracle\ClimIneks_2019\St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_ID"/>
      <sheetName val="Pivot_Za_TN10p"/>
      <sheetName val="Pivot_Za_TN90p"/>
      <sheetName val="Za_Normala"/>
      <sheetName val="Percentili"/>
      <sheetName val="Pivot_Za_Perc"/>
      <sheetName val="Tmax"/>
      <sheetName val="Pivot_Za_TX10p"/>
      <sheetName val="Pivot_Za_TX90p"/>
      <sheetName val="Perc_R&gt;=1_95_99"/>
      <sheetName val="SQL_Rmax1day"/>
      <sheetName val="SQL_Rx5day"/>
      <sheetName val="SQL_SDII_CDD_CWD"/>
      <sheetName val="SQL_PRCPTOT"/>
      <sheetName val="SQL_R95pTOT"/>
      <sheetName val="SQL_DTR"/>
      <sheetName val="Tavg"/>
      <sheetName val="SQL_GSL"/>
      <sheetName val="SQL_R24&gt;10"/>
      <sheetName val="SQL_R24&gt;20"/>
      <sheetName val="Tn&lt;0_FD"/>
      <sheetName val="Tx&gt;25_SU_rab"/>
      <sheetName val="Tx&lt;0_ID_rab"/>
      <sheetName val="Tn&gt;20_TR_rab"/>
      <sheetName val="Pivot_TXx"/>
      <sheetName val="Pivot_TXn"/>
      <sheetName val="Pivot_TNx"/>
      <sheetName val="Pivot_TNn"/>
      <sheetName val="FD_Gevg"/>
      <sheetName val="SU_Gevg"/>
      <sheetName val="TR_Gevg"/>
      <sheetName val="ID_Gevg"/>
      <sheetName val="GSL_Gevg"/>
      <sheetName val="TXx_Gevg"/>
      <sheetName val="TXn_Gevg"/>
      <sheetName val="TX10p_Gevg"/>
      <sheetName val="TX90p_Gevg"/>
      <sheetName val="TNx_Gevg"/>
      <sheetName val="TNn_Gevg"/>
      <sheetName val="CSDI_Gevg"/>
      <sheetName val="TN10p_Gevg"/>
      <sheetName val="TN90p_Gevg"/>
      <sheetName val="DTR_Gevg"/>
      <sheetName val="Rmax1day_Gevg"/>
      <sheetName val="Rx5day_Gevg"/>
      <sheetName val="SDII_Gevg"/>
      <sheetName val="R10mm_Gevg"/>
      <sheetName val="R20mm_Gevg"/>
      <sheetName val="CDD_Gevg"/>
      <sheetName val="CWD_Gevg"/>
      <sheetName val="PRCPTOT_Gevg"/>
      <sheetName val="R95pTOT_Gevg"/>
      <sheetName val="R99pTOT_Gevg"/>
      <sheetName val="111_WSDI_Gevg"/>
      <sheetName val="WSDI_Laza"/>
    </sheetNames>
    <sheetDataSet>
      <sheetData sheetId="0">
        <row r="1">
          <cell r="A1" t="str">
            <v>1GEVGE01</v>
          </cell>
          <cell r="C1" t="str">
            <v>t</v>
          </cell>
        </row>
        <row r="2">
          <cell r="A2" t="str">
            <v>2LAZAR02</v>
          </cell>
          <cell r="C2" t="str">
            <v>tmax</v>
          </cell>
        </row>
        <row r="3">
          <cell r="A3" t="str">
            <v>2OHRID08</v>
          </cell>
          <cell r="C3" t="str">
            <v>tmin</v>
          </cell>
        </row>
        <row r="4">
          <cell r="A4" t="str">
            <v>2PRETO01</v>
          </cell>
          <cell r="C4" t="str">
            <v>r24</v>
          </cell>
        </row>
        <row r="5">
          <cell r="A5" t="str">
            <v>3BITOL04</v>
          </cell>
        </row>
        <row r="6">
          <cell r="A6" t="str">
            <v>3DEKAP01</v>
          </cell>
        </row>
        <row r="7">
          <cell r="A7" t="str">
            <v>3POZAR01</v>
          </cell>
        </row>
        <row r="8">
          <cell r="A8" t="str">
            <v>3STRUM07</v>
          </cell>
        </row>
        <row r="9">
          <cell r="A9" t="str">
            <v>3TOPOL04</v>
          </cell>
        </row>
        <row r="10">
          <cell r="A10" t="str">
            <v>4MAANO02</v>
          </cell>
        </row>
        <row r="11">
          <cell r="A11" t="str">
            <v>4POLOG01</v>
          </cell>
        </row>
        <row r="12">
          <cell r="A12" t="str">
            <v>4POSAP01</v>
          </cell>
        </row>
        <row r="13">
          <cell r="A13" t="str">
            <v>4SOGLA01</v>
          </cell>
        </row>
        <row r="14">
          <cell r="A14" t="str">
            <v>4TETOV01</v>
          </cell>
        </row>
        <row r="15">
          <cell r="A15" t="str">
            <v>5GURIS06</v>
          </cell>
        </row>
        <row r="16">
          <cell r="A16" t="str">
            <v>5PRILE04</v>
          </cell>
        </row>
        <row r="17">
          <cell r="A17" t="str">
            <v>5SKOPJ01</v>
          </cell>
        </row>
        <row r="18">
          <cell r="A18" t="str">
            <v>5STIP006</v>
          </cell>
        </row>
        <row r="19">
          <cell r="A19" t="str">
            <v>6BEROV06</v>
          </cell>
        </row>
        <row r="20">
          <cell r="A20" t="str">
            <v>6VINIC06</v>
          </cell>
        </row>
        <row r="21">
          <cell r="A21" t="str">
            <v>7KRPAL05</v>
          </cell>
        </row>
      </sheetData>
      <sheetData sheetId="1" refreshError="1"/>
      <sheetData sheetId="2" refreshError="1"/>
      <sheetData sheetId="3">
        <row r="1">
          <cell r="H1" t="str">
            <v>2LAZAR02</v>
          </cell>
        </row>
        <row r="5">
          <cell r="H5">
            <v>1981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workbookViewId="0">
      <selection activeCell="E16" sqref="E16"/>
    </sheetView>
  </sheetViews>
  <sheetFormatPr defaultColWidth="9.140625" defaultRowHeight="15" x14ac:dyDescent="0.25"/>
  <cols>
    <col min="1" max="1" width="9.140625" style="15"/>
    <col min="2" max="2" width="37.5703125" style="15" customWidth="1"/>
    <col min="3" max="4" width="41.7109375" style="15" customWidth="1"/>
    <col min="5" max="5" width="44.140625" style="15" customWidth="1"/>
    <col min="6" max="6" width="9.140625" style="15"/>
    <col min="7" max="7" width="34.5703125" style="15" customWidth="1"/>
    <col min="8" max="16384" width="9.140625" style="15"/>
  </cols>
  <sheetData>
    <row r="1" spans="2:5" ht="15.75" thickBot="1" x14ac:dyDescent="0.3"/>
    <row r="2" spans="2:5" ht="15.75" thickBot="1" x14ac:dyDescent="0.3">
      <c r="B2" s="57" t="s">
        <v>16</v>
      </c>
      <c r="C2" s="58"/>
      <c r="D2" s="58"/>
      <c r="E2" s="59"/>
    </row>
    <row r="3" spans="2:5" x14ac:dyDescent="0.25">
      <c r="B3" s="16" t="s">
        <v>17</v>
      </c>
      <c r="C3" s="17" t="s">
        <v>18</v>
      </c>
      <c r="D3" s="17"/>
      <c r="E3" s="18" t="s">
        <v>18</v>
      </c>
    </row>
    <row r="4" spans="2:5" x14ac:dyDescent="0.25">
      <c r="B4" s="16" t="s">
        <v>19</v>
      </c>
      <c r="C4" s="17" t="s">
        <v>50</v>
      </c>
      <c r="D4" s="17"/>
      <c r="E4" s="18" t="s">
        <v>50</v>
      </c>
    </row>
    <row r="5" spans="2:5" x14ac:dyDescent="0.25">
      <c r="B5" s="16" t="s">
        <v>20</v>
      </c>
      <c r="C5" s="17" t="s">
        <v>21</v>
      </c>
      <c r="D5" s="17"/>
      <c r="E5" s="18" t="s">
        <v>21</v>
      </c>
    </row>
    <row r="6" spans="2:5" x14ac:dyDescent="0.25">
      <c r="B6" s="16" t="s">
        <v>22</v>
      </c>
      <c r="C6" s="19"/>
      <c r="D6" s="19"/>
      <c r="E6" s="18"/>
    </row>
    <row r="7" spans="2:5" x14ac:dyDescent="0.25">
      <c r="B7" s="16" t="s">
        <v>23</v>
      </c>
      <c r="C7" s="17" t="s">
        <v>24</v>
      </c>
      <c r="D7" s="17"/>
      <c r="E7" s="18" t="s">
        <v>24</v>
      </c>
    </row>
    <row r="8" spans="2:5" x14ac:dyDescent="0.25">
      <c r="B8" s="16" t="s">
        <v>25</v>
      </c>
      <c r="C8" s="20" t="s">
        <v>26</v>
      </c>
      <c r="D8" s="50"/>
      <c r="E8" s="56" t="s">
        <v>60</v>
      </c>
    </row>
    <row r="9" spans="2:5" ht="15.75" thickBot="1" x14ac:dyDescent="0.3">
      <c r="B9" s="16" t="s">
        <v>27</v>
      </c>
      <c r="C9" s="21" t="s">
        <v>28</v>
      </c>
      <c r="D9" s="21"/>
      <c r="E9" s="18" t="s">
        <v>28</v>
      </c>
    </row>
    <row r="10" spans="2:5" ht="15.75" thickBot="1" x14ac:dyDescent="0.3">
      <c r="B10" s="57" t="s">
        <v>29</v>
      </c>
      <c r="C10" s="58"/>
      <c r="D10" s="58"/>
      <c r="E10" s="59"/>
    </row>
    <row r="11" spans="2:5" x14ac:dyDescent="0.25">
      <c r="B11" s="16" t="s">
        <v>30</v>
      </c>
      <c r="C11" s="22" t="s">
        <v>51</v>
      </c>
      <c r="D11" s="22"/>
      <c r="E11" s="18"/>
    </row>
    <row r="12" spans="2:5" x14ac:dyDescent="0.25">
      <c r="B12" s="16" t="s">
        <v>31</v>
      </c>
      <c r="C12" s="22" t="s">
        <v>32</v>
      </c>
      <c r="D12" s="22"/>
      <c r="E12" s="18"/>
    </row>
    <row r="13" spans="2:5" x14ac:dyDescent="0.25">
      <c r="B13" s="23" t="s">
        <v>33</v>
      </c>
      <c r="C13" s="24">
        <v>42088</v>
      </c>
      <c r="D13" s="24"/>
      <c r="E13" s="25"/>
    </row>
    <row r="14" spans="2:5" x14ac:dyDescent="0.25">
      <c r="B14" s="26" t="s">
        <v>34</v>
      </c>
      <c r="C14" s="27" t="s">
        <v>51</v>
      </c>
      <c r="D14" s="27"/>
      <c r="E14" s="28" t="s">
        <v>51</v>
      </c>
    </row>
    <row r="15" spans="2:5" x14ac:dyDescent="0.25">
      <c r="B15" s="16" t="s">
        <v>35</v>
      </c>
      <c r="C15" s="18" t="s">
        <v>36</v>
      </c>
      <c r="D15" s="51"/>
      <c r="E15" s="67" t="s">
        <v>61</v>
      </c>
    </row>
    <row r="16" spans="2:5" x14ac:dyDescent="0.25">
      <c r="B16" s="16" t="s">
        <v>37</v>
      </c>
      <c r="C16" s="29" t="s">
        <v>38</v>
      </c>
      <c r="D16" s="52"/>
      <c r="E16" s="15" t="s">
        <v>38</v>
      </c>
    </row>
    <row r="17" spans="2:5" x14ac:dyDescent="0.25">
      <c r="B17" s="30" t="s">
        <v>39</v>
      </c>
      <c r="C17" s="31">
        <v>44120</v>
      </c>
      <c r="D17" s="53"/>
      <c r="E17" s="55"/>
    </row>
    <row r="18" spans="2:5" x14ac:dyDescent="0.25">
      <c r="B18" s="32" t="s">
        <v>40</v>
      </c>
      <c r="C18" s="33" t="s">
        <v>22</v>
      </c>
      <c r="D18" s="54"/>
      <c r="E18" s="34" t="s">
        <v>22</v>
      </c>
    </row>
    <row r="19" spans="2:5" x14ac:dyDescent="0.25">
      <c r="B19" s="35"/>
      <c r="C19" s="22">
        <v>2020</v>
      </c>
      <c r="D19" s="22"/>
      <c r="E19" s="18"/>
    </row>
    <row r="20" spans="2:5" ht="15.75" thickBot="1" x14ac:dyDescent="0.3">
      <c r="B20" s="35"/>
      <c r="C20" s="36"/>
      <c r="D20" s="36"/>
      <c r="E20" s="37"/>
    </row>
    <row r="21" spans="2:5" ht="15.75" thickBot="1" x14ac:dyDescent="0.3">
      <c r="B21" s="57" t="s">
        <v>41</v>
      </c>
      <c r="C21" s="58"/>
      <c r="D21" s="58"/>
      <c r="E21" s="59"/>
    </row>
    <row r="22" spans="2:5" x14ac:dyDescent="0.25">
      <c r="B22" s="16" t="s">
        <v>41</v>
      </c>
      <c r="C22" s="22" t="s">
        <v>42</v>
      </c>
      <c r="D22" s="22"/>
      <c r="E22" s="18"/>
    </row>
    <row r="23" spans="2:5" ht="15.75" thickBot="1" x14ac:dyDescent="0.3">
      <c r="B23" s="16" t="s">
        <v>43</v>
      </c>
      <c r="C23" s="22" t="s">
        <v>44</v>
      </c>
      <c r="D23" s="22"/>
      <c r="E23" s="18"/>
    </row>
    <row r="24" spans="2:5" ht="15.75" thickBot="1" x14ac:dyDescent="0.3">
      <c r="B24" s="57" t="s">
        <v>45</v>
      </c>
      <c r="C24" s="58"/>
      <c r="D24" s="58"/>
      <c r="E24" s="59"/>
    </row>
    <row r="25" spans="2:5" x14ac:dyDescent="0.25">
      <c r="B25" s="38" t="s">
        <v>46</v>
      </c>
      <c r="C25" s="39" t="s">
        <v>47</v>
      </c>
      <c r="D25" s="40" t="s">
        <v>48</v>
      </c>
      <c r="E25" s="40" t="s">
        <v>48</v>
      </c>
    </row>
    <row r="26" spans="2:5" ht="60" x14ac:dyDescent="0.25">
      <c r="B26" s="41" t="s">
        <v>49</v>
      </c>
      <c r="C26" s="22" t="s">
        <v>53</v>
      </c>
      <c r="D26" s="42" t="s">
        <v>52</v>
      </c>
      <c r="E26" s="42" t="s">
        <v>52</v>
      </c>
    </row>
    <row r="27" spans="2:5" x14ac:dyDescent="0.25">
      <c r="B27" s="41"/>
      <c r="C27" s="22"/>
      <c r="D27" s="22"/>
      <c r="E27" s="43"/>
    </row>
    <row r="28" spans="2:5" ht="15.75" thickBot="1" x14ac:dyDescent="0.3">
      <c r="B28" s="44"/>
      <c r="C28" s="45"/>
      <c r="D28" s="45"/>
      <c r="E28" s="46"/>
    </row>
  </sheetData>
  <mergeCells count="4">
    <mergeCell ref="B2:E2"/>
    <mergeCell ref="B10:E10"/>
    <mergeCell ref="B21:E21"/>
    <mergeCell ref="B24:E24"/>
  </mergeCells>
  <dataValidations count="1">
    <dataValidation type="list" allowBlank="1" showInputMessage="1" showErrorMessage="1" sqref="C16:D16">
      <formula1>#N/A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7"/>
  <sheetViews>
    <sheetView tabSelected="1" zoomScale="70" zoomScaleNormal="70" workbookViewId="0">
      <selection activeCell="AC46" sqref="AC46"/>
    </sheetView>
  </sheetViews>
  <sheetFormatPr defaultColWidth="9.140625" defaultRowHeight="15" x14ac:dyDescent="0.25"/>
  <cols>
    <col min="1" max="1" width="5.85546875" style="1" customWidth="1"/>
    <col min="2" max="2" width="35.42578125" style="13" customWidth="1"/>
    <col min="3" max="28" width="7.5703125" style="1" customWidth="1"/>
    <col min="29" max="16384" width="9.140625" style="1"/>
  </cols>
  <sheetData>
    <row r="1" spans="1:50" ht="18.75" x14ac:dyDescent="0.25">
      <c r="B1" s="66" t="s">
        <v>15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50" ht="18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2"/>
      <c r="T2" s="2"/>
      <c r="U2" s="2"/>
      <c r="AD2" s="47" t="s">
        <v>54</v>
      </c>
      <c r="AX2" s="47" t="s">
        <v>58</v>
      </c>
    </row>
    <row r="3" spans="1:50" ht="24" thickBot="1" x14ac:dyDescent="0.3">
      <c r="B3" s="3"/>
      <c r="AX3" s="48"/>
    </row>
    <row r="4" spans="1:50" ht="15.75" thickBot="1" x14ac:dyDescent="0.3">
      <c r="A4" s="4"/>
      <c r="B4" s="5"/>
      <c r="C4" s="6">
        <v>1990</v>
      </c>
      <c r="D4" s="6">
        <v>1995</v>
      </c>
      <c r="E4" s="6">
        <v>2000</v>
      </c>
      <c r="F4" s="6">
        <v>2001</v>
      </c>
      <c r="G4" s="6">
        <v>2002</v>
      </c>
      <c r="H4" s="6">
        <v>2003</v>
      </c>
      <c r="I4" s="6">
        <v>2004</v>
      </c>
      <c r="J4" s="6">
        <v>2005</v>
      </c>
      <c r="K4" s="6">
        <v>2006</v>
      </c>
      <c r="L4" s="6">
        <v>2007</v>
      </c>
      <c r="M4" s="6">
        <v>2008</v>
      </c>
      <c r="N4" s="6">
        <v>2009</v>
      </c>
      <c r="O4" s="6">
        <v>2010</v>
      </c>
      <c r="P4" s="6">
        <v>2011</v>
      </c>
      <c r="Q4" s="6">
        <v>2012</v>
      </c>
      <c r="R4" s="6">
        <v>2013</v>
      </c>
      <c r="S4" s="6">
        <v>2014</v>
      </c>
      <c r="T4" s="6">
        <v>2015</v>
      </c>
      <c r="U4" s="6">
        <v>2016</v>
      </c>
      <c r="V4" s="6">
        <v>2017</v>
      </c>
      <c r="W4" s="6">
        <v>2018</v>
      </c>
      <c r="X4" s="6">
        <v>2019</v>
      </c>
      <c r="Y4" s="6">
        <v>2020</v>
      </c>
      <c r="Z4" s="6">
        <v>2021</v>
      </c>
      <c r="AA4" s="6">
        <v>2022</v>
      </c>
      <c r="AB4" s="6">
        <v>2023</v>
      </c>
    </row>
    <row r="5" spans="1:50" ht="16.5" thickBot="1" x14ac:dyDescent="0.3">
      <c r="A5" s="4">
        <v>1</v>
      </c>
      <c r="B5" s="63" t="s">
        <v>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</row>
    <row r="6" spans="1:50" ht="60.75" thickBot="1" x14ac:dyDescent="0.3">
      <c r="A6" s="4">
        <v>2</v>
      </c>
      <c r="B6" s="7" t="s">
        <v>1</v>
      </c>
      <c r="C6" s="60">
        <v>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2"/>
    </row>
    <row r="7" spans="1:50" ht="30.75" thickBot="1" x14ac:dyDescent="0.3">
      <c r="A7" s="4">
        <v>3</v>
      </c>
      <c r="B7" s="7" t="s">
        <v>2</v>
      </c>
      <c r="C7" s="60">
        <v>13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2"/>
      <c r="AC7" s="9">
        <f>MAX(C8:AB8)</f>
        <v>5</v>
      </c>
    </row>
    <row r="8" spans="1:50" ht="45.75" thickBot="1" x14ac:dyDescent="0.3">
      <c r="A8" s="4">
        <v>4</v>
      </c>
      <c r="B8" s="7" t="s">
        <v>3</v>
      </c>
      <c r="C8" s="8">
        <v>1</v>
      </c>
      <c r="D8" s="8">
        <v>0</v>
      </c>
      <c r="E8" s="8">
        <v>1</v>
      </c>
      <c r="F8" s="8">
        <v>0</v>
      </c>
      <c r="G8" s="8">
        <v>0</v>
      </c>
      <c r="H8" s="8">
        <v>1</v>
      </c>
      <c r="I8" s="8">
        <v>0</v>
      </c>
      <c r="J8" s="8">
        <v>0</v>
      </c>
      <c r="K8" s="8">
        <v>0</v>
      </c>
      <c r="L8" s="8">
        <v>4</v>
      </c>
      <c r="M8" s="8">
        <v>0</v>
      </c>
      <c r="N8" s="8">
        <v>0</v>
      </c>
      <c r="O8" s="8">
        <v>2</v>
      </c>
      <c r="P8" s="8">
        <v>2</v>
      </c>
      <c r="Q8" s="8">
        <v>5</v>
      </c>
      <c r="R8" s="8">
        <v>4</v>
      </c>
      <c r="S8" s="8">
        <v>0</v>
      </c>
      <c r="T8" s="8">
        <v>2</v>
      </c>
      <c r="U8" s="8">
        <v>2</v>
      </c>
      <c r="V8" s="8">
        <v>3</v>
      </c>
      <c r="W8" s="8">
        <v>4</v>
      </c>
      <c r="X8" s="8">
        <v>5</v>
      </c>
      <c r="Y8" s="8">
        <v>1</v>
      </c>
      <c r="Z8" s="8">
        <v>2</v>
      </c>
      <c r="AA8" s="8">
        <v>2</v>
      </c>
      <c r="AB8" s="8">
        <v>3</v>
      </c>
      <c r="AC8" s="9">
        <f>SUM(C8:AB8)</f>
        <v>44</v>
      </c>
    </row>
    <row r="9" spans="1:50" ht="30.75" thickBot="1" x14ac:dyDescent="0.3">
      <c r="A9" s="4">
        <v>5</v>
      </c>
      <c r="B9" s="7" t="s">
        <v>4</v>
      </c>
      <c r="C9" s="8">
        <v>7</v>
      </c>
      <c r="D9" s="8">
        <v>0</v>
      </c>
      <c r="E9" s="8">
        <v>7</v>
      </c>
      <c r="F9" s="8">
        <v>0</v>
      </c>
      <c r="G9" s="8">
        <v>0</v>
      </c>
      <c r="H9" s="8">
        <v>15</v>
      </c>
      <c r="I9" s="8">
        <v>0</v>
      </c>
      <c r="J9" s="8">
        <v>0</v>
      </c>
      <c r="K9" s="8">
        <v>0</v>
      </c>
      <c r="L9" s="8">
        <v>34</v>
      </c>
      <c r="M9" s="8">
        <v>0</v>
      </c>
      <c r="N9" s="8">
        <v>0</v>
      </c>
      <c r="O9" s="8">
        <v>15</v>
      </c>
      <c r="P9" s="8">
        <v>18</v>
      </c>
      <c r="Q9" s="8">
        <v>40</v>
      </c>
      <c r="R9" s="8">
        <v>35</v>
      </c>
      <c r="S9" s="8">
        <v>0</v>
      </c>
      <c r="T9" s="8">
        <v>16</v>
      </c>
      <c r="U9" s="8">
        <v>14</v>
      </c>
      <c r="V9" s="8">
        <v>28</v>
      </c>
      <c r="W9" s="8">
        <v>32</v>
      </c>
      <c r="X9" s="8">
        <v>49</v>
      </c>
      <c r="Y9" s="8">
        <v>6</v>
      </c>
      <c r="Z9" s="8">
        <v>17</v>
      </c>
      <c r="AA9" s="8">
        <v>19</v>
      </c>
      <c r="AB9" s="8">
        <v>27</v>
      </c>
      <c r="AC9" s="9">
        <f>SUM(C9:AB9)</f>
        <v>379</v>
      </c>
      <c r="AD9" s="9"/>
      <c r="AE9" s="9"/>
      <c r="AF9" s="9"/>
    </row>
    <row r="10" spans="1:50" ht="60.75" thickBot="1" x14ac:dyDescent="0.3">
      <c r="A10" s="4">
        <v>6</v>
      </c>
      <c r="B10" s="7" t="s">
        <v>5</v>
      </c>
      <c r="C10" s="8">
        <f>IF(C8="","n/a",IF(C8=0,0,C8-$C$6))</f>
        <v>-1</v>
      </c>
      <c r="D10" s="8">
        <f>IF(D8="","n/a",IF(D8=0,0,D8-$C$6))</f>
        <v>0</v>
      </c>
      <c r="E10" s="8">
        <f t="shared" ref="E10:W10" si="0">IF(E8="","n/a",IF(E8=0,0,E8-$C$6))</f>
        <v>-1</v>
      </c>
      <c r="F10" s="8">
        <f t="shared" si="0"/>
        <v>0</v>
      </c>
      <c r="G10" s="8">
        <f t="shared" si="0"/>
        <v>0</v>
      </c>
      <c r="H10" s="8">
        <f t="shared" si="0"/>
        <v>-1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2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3</v>
      </c>
      <c r="R10" s="8">
        <f t="shared" si="0"/>
        <v>2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8">
        <f t="shared" si="0"/>
        <v>1</v>
      </c>
      <c r="W10" s="8">
        <f t="shared" si="0"/>
        <v>2</v>
      </c>
      <c r="X10" s="8">
        <f t="shared" ref="X10:Y10" si="1">IF(X8="","n/a",IF(X8=0,0,X8-$C$6))</f>
        <v>3</v>
      </c>
      <c r="Y10" s="8">
        <f t="shared" si="1"/>
        <v>-1</v>
      </c>
      <c r="Z10" s="8">
        <f t="shared" ref="Z10:AB10" si="2">IF(Z8="","n/a",IF(Z8=0,0,Z8-$C$6))</f>
        <v>0</v>
      </c>
      <c r="AA10" s="8">
        <f t="shared" si="2"/>
        <v>0</v>
      </c>
      <c r="AB10" s="8">
        <f t="shared" si="2"/>
        <v>1</v>
      </c>
      <c r="AC10" s="9"/>
      <c r="AD10" s="9"/>
      <c r="AE10" s="9"/>
      <c r="AF10" s="9"/>
    </row>
    <row r="11" spans="1:50" ht="45.75" thickBot="1" x14ac:dyDescent="0.3">
      <c r="A11" s="4">
        <v>7</v>
      </c>
      <c r="B11" s="7" t="s">
        <v>6</v>
      </c>
      <c r="C11" s="8">
        <f>IF(C9="","n/a",IF(C9=0,0,C9-$C$7))</f>
        <v>-6</v>
      </c>
      <c r="D11" s="8">
        <f t="shared" ref="D11:W11" si="3">IF(D9="","n/a",IF(D9=0,0,D9-$C$7))</f>
        <v>0</v>
      </c>
      <c r="E11" s="8">
        <f t="shared" si="3"/>
        <v>-6</v>
      </c>
      <c r="F11" s="8">
        <f t="shared" si="3"/>
        <v>0</v>
      </c>
      <c r="G11" s="8">
        <f t="shared" si="3"/>
        <v>0</v>
      </c>
      <c r="H11" s="8">
        <f t="shared" si="3"/>
        <v>2</v>
      </c>
      <c r="I11" s="8">
        <f t="shared" si="3"/>
        <v>0</v>
      </c>
      <c r="J11" s="8">
        <f t="shared" si="3"/>
        <v>0</v>
      </c>
      <c r="K11" s="8">
        <f t="shared" si="3"/>
        <v>0</v>
      </c>
      <c r="L11" s="8">
        <f t="shared" si="3"/>
        <v>21</v>
      </c>
      <c r="M11" s="8">
        <f t="shared" si="3"/>
        <v>0</v>
      </c>
      <c r="N11" s="8">
        <f t="shared" si="3"/>
        <v>0</v>
      </c>
      <c r="O11" s="8">
        <f t="shared" si="3"/>
        <v>2</v>
      </c>
      <c r="P11" s="8">
        <f t="shared" si="3"/>
        <v>5</v>
      </c>
      <c r="Q11" s="8">
        <f t="shared" si="3"/>
        <v>27</v>
      </c>
      <c r="R11" s="8">
        <f t="shared" si="3"/>
        <v>22</v>
      </c>
      <c r="S11" s="8">
        <f t="shared" si="3"/>
        <v>0</v>
      </c>
      <c r="T11" s="8">
        <f t="shared" si="3"/>
        <v>3</v>
      </c>
      <c r="U11" s="8">
        <f t="shared" si="3"/>
        <v>1</v>
      </c>
      <c r="V11" s="8">
        <f t="shared" si="3"/>
        <v>15</v>
      </c>
      <c r="W11" s="8">
        <f t="shared" si="3"/>
        <v>19</v>
      </c>
      <c r="X11" s="8">
        <f t="shared" ref="X11:Y11" si="4">IF(X9="","n/a",IF(X9=0,0,X9-$C$7))</f>
        <v>36</v>
      </c>
      <c r="Y11" s="8">
        <f t="shared" si="4"/>
        <v>-7</v>
      </c>
      <c r="Z11" s="8">
        <f t="shared" ref="Z11:AB11" si="5">IF(Z9="","n/a",IF(Z9=0,0,Z9-$C$7))</f>
        <v>4</v>
      </c>
      <c r="AA11" s="8">
        <f t="shared" si="5"/>
        <v>6</v>
      </c>
      <c r="AB11" s="8">
        <f t="shared" si="5"/>
        <v>14</v>
      </c>
    </row>
    <row r="12" spans="1:50" ht="30.75" thickBot="1" x14ac:dyDescent="0.3">
      <c r="A12" s="4">
        <v>8</v>
      </c>
      <c r="B12" s="7" t="s">
        <v>7</v>
      </c>
      <c r="C12" s="8">
        <f>IF(C8=0,0,C9/C8)</f>
        <v>7</v>
      </c>
      <c r="D12" s="8">
        <f t="shared" ref="D12:W12" si="6">IF(D8=0,0,D9/D8)</f>
        <v>0</v>
      </c>
      <c r="E12" s="8">
        <f t="shared" si="6"/>
        <v>7</v>
      </c>
      <c r="F12" s="8">
        <f t="shared" si="6"/>
        <v>0</v>
      </c>
      <c r="G12" s="8">
        <f t="shared" si="6"/>
        <v>0</v>
      </c>
      <c r="H12" s="8">
        <f t="shared" si="6"/>
        <v>15</v>
      </c>
      <c r="I12" s="8">
        <f t="shared" si="6"/>
        <v>0</v>
      </c>
      <c r="J12" s="8">
        <f t="shared" si="6"/>
        <v>0</v>
      </c>
      <c r="K12" s="8">
        <f t="shared" si="6"/>
        <v>0</v>
      </c>
      <c r="L12" s="8">
        <f t="shared" si="6"/>
        <v>8.5</v>
      </c>
      <c r="M12" s="8">
        <f t="shared" si="6"/>
        <v>0</v>
      </c>
      <c r="N12" s="8">
        <f t="shared" si="6"/>
        <v>0</v>
      </c>
      <c r="O12" s="8">
        <f t="shared" si="6"/>
        <v>7.5</v>
      </c>
      <c r="P12" s="8">
        <f t="shared" si="6"/>
        <v>9</v>
      </c>
      <c r="Q12" s="8">
        <f t="shared" si="6"/>
        <v>8</v>
      </c>
      <c r="R12" s="8">
        <f t="shared" si="6"/>
        <v>8.75</v>
      </c>
      <c r="S12" s="8">
        <f t="shared" si="6"/>
        <v>0</v>
      </c>
      <c r="T12" s="8">
        <f t="shared" si="6"/>
        <v>8</v>
      </c>
      <c r="U12" s="8">
        <f t="shared" si="6"/>
        <v>7</v>
      </c>
      <c r="V12" s="8">
        <f t="shared" si="6"/>
        <v>9.3333333333333339</v>
      </c>
      <c r="W12" s="8">
        <f t="shared" si="6"/>
        <v>8</v>
      </c>
      <c r="X12" s="8">
        <f t="shared" ref="X12:Y12" si="7">IF(X8=0,0,X9/X8)</f>
        <v>9.8000000000000007</v>
      </c>
      <c r="Y12" s="8">
        <f t="shared" si="7"/>
        <v>6</v>
      </c>
      <c r="Z12" s="8">
        <f t="shared" ref="Z12:AB12" si="8">IF(Z8=0,0,Z9/Z8)</f>
        <v>8.5</v>
      </c>
      <c r="AA12" s="8">
        <f t="shared" si="8"/>
        <v>9.5</v>
      </c>
      <c r="AB12" s="8">
        <f t="shared" si="8"/>
        <v>9</v>
      </c>
    </row>
    <row r="13" spans="1:50" x14ac:dyDescent="0.25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50" x14ac:dyDescent="0.25">
      <c r="A14" s="10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50" x14ac:dyDescent="0.25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50" ht="15.75" thickBot="1" x14ac:dyDescent="0.3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30" ht="19.5" thickBot="1" x14ac:dyDescent="0.3">
      <c r="A17" s="4"/>
      <c r="B17" s="5"/>
      <c r="C17" s="6">
        <v>1990</v>
      </c>
      <c r="D17" s="6">
        <v>1995</v>
      </c>
      <c r="E17" s="6">
        <v>2000</v>
      </c>
      <c r="F17" s="6">
        <v>2001</v>
      </c>
      <c r="G17" s="6">
        <v>2002</v>
      </c>
      <c r="H17" s="6">
        <v>2003</v>
      </c>
      <c r="I17" s="6">
        <v>2004</v>
      </c>
      <c r="J17" s="6">
        <v>2005</v>
      </c>
      <c r="K17" s="6">
        <v>2006</v>
      </c>
      <c r="L17" s="6">
        <v>2007</v>
      </c>
      <c r="M17" s="6">
        <v>2008</v>
      </c>
      <c r="N17" s="6">
        <v>2009</v>
      </c>
      <c r="O17" s="6">
        <v>2010</v>
      </c>
      <c r="P17" s="6">
        <v>2011</v>
      </c>
      <c r="Q17" s="6">
        <v>2012</v>
      </c>
      <c r="R17" s="6">
        <v>2013</v>
      </c>
      <c r="S17" s="6">
        <v>2014</v>
      </c>
      <c r="T17" s="6">
        <v>2015</v>
      </c>
      <c r="U17" s="6">
        <v>2016</v>
      </c>
      <c r="V17" s="6">
        <v>2017</v>
      </c>
      <c r="W17" s="6">
        <v>2018</v>
      </c>
      <c r="X17" s="6">
        <v>2019</v>
      </c>
      <c r="Y17" s="6">
        <v>2020</v>
      </c>
      <c r="Z17" s="6">
        <v>2021</v>
      </c>
      <c r="AA17" s="6">
        <v>2022</v>
      </c>
      <c r="AB17" s="6">
        <v>2023</v>
      </c>
      <c r="AD17" s="47" t="s">
        <v>55</v>
      </c>
    </row>
    <row r="18" spans="1:30" ht="24" thickBot="1" x14ac:dyDescent="0.3">
      <c r="A18" s="4">
        <v>1</v>
      </c>
      <c r="B18" s="63" t="s">
        <v>8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5"/>
      <c r="AD18" s="48"/>
    </row>
    <row r="19" spans="1:30" ht="60.75" thickBot="1" x14ac:dyDescent="0.3">
      <c r="A19" s="4">
        <v>2</v>
      </c>
      <c r="B19" s="7" t="s">
        <v>1</v>
      </c>
      <c r="C19" s="60">
        <v>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2"/>
    </row>
    <row r="20" spans="1:30" ht="30.75" thickBot="1" x14ac:dyDescent="0.3">
      <c r="A20" s="4">
        <v>3</v>
      </c>
      <c r="B20" s="7" t="s">
        <v>2</v>
      </c>
      <c r="C20" s="60">
        <v>12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2"/>
      <c r="AC20" s="9">
        <f>MAX(C21:AB21)</f>
        <v>4</v>
      </c>
    </row>
    <row r="21" spans="1:30" ht="45.75" thickBot="1" x14ac:dyDescent="0.3">
      <c r="A21" s="4">
        <v>4</v>
      </c>
      <c r="B21" s="7" t="s">
        <v>3</v>
      </c>
      <c r="C21" s="8">
        <v>0</v>
      </c>
      <c r="D21" s="8">
        <v>0</v>
      </c>
      <c r="E21" s="8">
        <v>1</v>
      </c>
      <c r="F21" s="8">
        <v>0</v>
      </c>
      <c r="G21" s="8">
        <v>1</v>
      </c>
      <c r="H21" s="8">
        <v>1</v>
      </c>
      <c r="I21" s="8">
        <v>0</v>
      </c>
      <c r="J21" s="8">
        <v>0</v>
      </c>
      <c r="K21" s="8">
        <v>0</v>
      </c>
      <c r="L21" s="8">
        <v>4</v>
      </c>
      <c r="M21" s="8">
        <v>2</v>
      </c>
      <c r="N21" s="8">
        <v>1</v>
      </c>
      <c r="O21" s="8">
        <v>2</v>
      </c>
      <c r="P21" s="8">
        <v>3</v>
      </c>
      <c r="Q21" s="8">
        <v>1</v>
      </c>
      <c r="R21" s="8">
        <v>3</v>
      </c>
      <c r="S21" s="8">
        <v>0</v>
      </c>
      <c r="T21" s="8">
        <v>3</v>
      </c>
      <c r="U21" s="8">
        <v>4</v>
      </c>
      <c r="V21" s="8">
        <v>4</v>
      </c>
      <c r="W21" s="8">
        <v>2</v>
      </c>
      <c r="X21" s="8">
        <v>3</v>
      </c>
      <c r="Y21" s="8">
        <v>2</v>
      </c>
      <c r="Z21" s="8">
        <v>4</v>
      </c>
      <c r="AA21" s="8">
        <v>3</v>
      </c>
      <c r="AB21" s="8">
        <v>4</v>
      </c>
      <c r="AC21" s="9">
        <f>SUM(C21:AB21)</f>
        <v>48</v>
      </c>
    </row>
    <row r="22" spans="1:30" ht="30.75" thickBot="1" x14ac:dyDescent="0.3">
      <c r="A22" s="4">
        <v>5</v>
      </c>
      <c r="B22" s="7" t="s">
        <v>9</v>
      </c>
      <c r="C22" s="8">
        <v>0</v>
      </c>
      <c r="D22" s="8">
        <v>0</v>
      </c>
      <c r="E22" s="8">
        <v>6</v>
      </c>
      <c r="F22" s="8">
        <v>0</v>
      </c>
      <c r="G22" s="8">
        <v>9</v>
      </c>
      <c r="H22" s="8">
        <v>15</v>
      </c>
      <c r="I22" s="8">
        <v>0</v>
      </c>
      <c r="J22" s="8">
        <v>0</v>
      </c>
      <c r="K22" s="8">
        <v>0</v>
      </c>
      <c r="L22" s="8">
        <v>30</v>
      </c>
      <c r="M22" s="8">
        <v>13</v>
      </c>
      <c r="N22" s="8">
        <v>8</v>
      </c>
      <c r="O22" s="8">
        <v>15</v>
      </c>
      <c r="P22" s="8">
        <v>23</v>
      </c>
      <c r="Q22" s="8">
        <v>6</v>
      </c>
      <c r="R22" s="8">
        <v>27</v>
      </c>
      <c r="S22" s="8">
        <v>0</v>
      </c>
      <c r="T22" s="8">
        <v>21</v>
      </c>
      <c r="U22" s="8">
        <v>31</v>
      </c>
      <c r="V22" s="8">
        <v>32</v>
      </c>
      <c r="W22" s="8">
        <v>13</v>
      </c>
      <c r="X22" s="8">
        <v>34</v>
      </c>
      <c r="Y22" s="8">
        <v>14</v>
      </c>
      <c r="Z22" s="8">
        <v>32</v>
      </c>
      <c r="AA22" s="8">
        <v>19</v>
      </c>
      <c r="AB22" s="8">
        <v>35</v>
      </c>
      <c r="AC22" s="9">
        <f>SUM(C22:AB22)</f>
        <v>383</v>
      </c>
    </row>
    <row r="23" spans="1:30" ht="60.75" thickBot="1" x14ac:dyDescent="0.3">
      <c r="A23" s="4">
        <v>6</v>
      </c>
      <c r="B23" s="7" t="s">
        <v>5</v>
      </c>
      <c r="C23" s="8">
        <f>IF(C21="","n/a",IF(C21=0,0,C21-$C$19))</f>
        <v>0</v>
      </c>
      <c r="D23" s="8">
        <f t="shared" ref="D23:W23" si="9">IF(D21="","n/a",IF(D21=0,0,D21-$C$19))</f>
        <v>0</v>
      </c>
      <c r="E23" s="8">
        <f t="shared" si="9"/>
        <v>-1</v>
      </c>
      <c r="F23" s="8">
        <f t="shared" si="9"/>
        <v>0</v>
      </c>
      <c r="G23" s="8">
        <f t="shared" si="9"/>
        <v>-1</v>
      </c>
      <c r="H23" s="8">
        <f t="shared" si="9"/>
        <v>-1</v>
      </c>
      <c r="I23" s="8">
        <f t="shared" si="9"/>
        <v>0</v>
      </c>
      <c r="J23" s="8">
        <f t="shared" si="9"/>
        <v>0</v>
      </c>
      <c r="K23" s="8">
        <f t="shared" si="9"/>
        <v>0</v>
      </c>
      <c r="L23" s="8">
        <f t="shared" si="9"/>
        <v>2</v>
      </c>
      <c r="M23" s="8">
        <f t="shared" si="9"/>
        <v>0</v>
      </c>
      <c r="N23" s="8">
        <f t="shared" si="9"/>
        <v>-1</v>
      </c>
      <c r="O23" s="8">
        <f t="shared" si="9"/>
        <v>0</v>
      </c>
      <c r="P23" s="8">
        <f t="shared" si="9"/>
        <v>1</v>
      </c>
      <c r="Q23" s="8">
        <f t="shared" si="9"/>
        <v>-1</v>
      </c>
      <c r="R23" s="8">
        <f t="shared" si="9"/>
        <v>1</v>
      </c>
      <c r="S23" s="8">
        <f t="shared" si="9"/>
        <v>0</v>
      </c>
      <c r="T23" s="8">
        <f t="shared" si="9"/>
        <v>1</v>
      </c>
      <c r="U23" s="8">
        <f t="shared" si="9"/>
        <v>2</v>
      </c>
      <c r="V23" s="8">
        <f t="shared" si="9"/>
        <v>2</v>
      </c>
      <c r="W23" s="8">
        <f t="shared" si="9"/>
        <v>0</v>
      </c>
      <c r="X23" s="8">
        <f t="shared" ref="X23:Y23" si="10">IF(X21="","n/a",IF(X21=0,0,X21-$C$19))</f>
        <v>1</v>
      </c>
      <c r="Y23" s="8">
        <f t="shared" si="10"/>
        <v>0</v>
      </c>
      <c r="Z23" s="8">
        <f t="shared" ref="Z23:AB23" si="11">IF(Z21="","n/a",IF(Z21=0,0,Z21-$C$19))</f>
        <v>2</v>
      </c>
      <c r="AA23" s="8">
        <f t="shared" si="11"/>
        <v>1</v>
      </c>
      <c r="AB23" s="8">
        <f t="shared" si="11"/>
        <v>2</v>
      </c>
    </row>
    <row r="24" spans="1:30" ht="45.75" thickBot="1" x14ac:dyDescent="0.3">
      <c r="A24" s="4">
        <v>7</v>
      </c>
      <c r="B24" s="7" t="s">
        <v>6</v>
      </c>
      <c r="C24" s="8">
        <f>IF(C22="","n/a",IF(C22=0,0,C22-$C$20))</f>
        <v>0</v>
      </c>
      <c r="D24" s="8">
        <f t="shared" ref="D24:W24" si="12">IF(D22="","n/a",IF(D22=0,0,D22-$C$20))</f>
        <v>0</v>
      </c>
      <c r="E24" s="8">
        <f t="shared" si="12"/>
        <v>-6</v>
      </c>
      <c r="F24" s="8">
        <f t="shared" si="12"/>
        <v>0</v>
      </c>
      <c r="G24" s="8">
        <f t="shared" si="12"/>
        <v>-3</v>
      </c>
      <c r="H24" s="8">
        <f t="shared" si="12"/>
        <v>3</v>
      </c>
      <c r="I24" s="8">
        <f t="shared" si="12"/>
        <v>0</v>
      </c>
      <c r="J24" s="8">
        <f t="shared" si="12"/>
        <v>0</v>
      </c>
      <c r="K24" s="8">
        <f t="shared" si="12"/>
        <v>0</v>
      </c>
      <c r="L24" s="8">
        <f t="shared" si="12"/>
        <v>18</v>
      </c>
      <c r="M24" s="8">
        <f t="shared" si="12"/>
        <v>1</v>
      </c>
      <c r="N24" s="8">
        <f t="shared" si="12"/>
        <v>-4</v>
      </c>
      <c r="O24" s="8">
        <f t="shared" si="12"/>
        <v>3</v>
      </c>
      <c r="P24" s="8">
        <f t="shared" si="12"/>
        <v>11</v>
      </c>
      <c r="Q24" s="8">
        <f t="shared" si="12"/>
        <v>-6</v>
      </c>
      <c r="R24" s="8">
        <f t="shared" si="12"/>
        <v>15</v>
      </c>
      <c r="S24" s="8">
        <f t="shared" si="12"/>
        <v>0</v>
      </c>
      <c r="T24" s="8">
        <f t="shared" si="12"/>
        <v>9</v>
      </c>
      <c r="U24" s="8">
        <f t="shared" si="12"/>
        <v>19</v>
      </c>
      <c r="V24" s="8">
        <f t="shared" si="12"/>
        <v>20</v>
      </c>
      <c r="W24" s="8">
        <f t="shared" si="12"/>
        <v>1</v>
      </c>
      <c r="X24" s="8">
        <f t="shared" ref="X24:Y24" si="13">IF(X22="","n/a",IF(X22=0,0,X22-$C$20))</f>
        <v>22</v>
      </c>
      <c r="Y24" s="8">
        <f t="shared" si="13"/>
        <v>2</v>
      </c>
      <c r="Z24" s="8">
        <f t="shared" ref="Z24:AB24" si="14">IF(Z22="","n/a",IF(Z22=0,0,Z22-$C$20))</f>
        <v>20</v>
      </c>
      <c r="AA24" s="8">
        <f t="shared" si="14"/>
        <v>7</v>
      </c>
      <c r="AB24" s="8">
        <f t="shared" si="14"/>
        <v>23</v>
      </c>
    </row>
    <row r="25" spans="1:30" ht="30.75" thickBot="1" x14ac:dyDescent="0.3">
      <c r="A25" s="4">
        <v>8</v>
      </c>
      <c r="B25" s="7" t="s">
        <v>7</v>
      </c>
      <c r="C25" s="8">
        <f>IF(C21=0,0,C22/C21)</f>
        <v>0</v>
      </c>
      <c r="D25" s="8">
        <f t="shared" ref="D25:W25" si="15">IF(D21=0,0,D22/D21)</f>
        <v>0</v>
      </c>
      <c r="E25" s="8">
        <f t="shared" si="15"/>
        <v>6</v>
      </c>
      <c r="F25" s="8">
        <f t="shared" si="15"/>
        <v>0</v>
      </c>
      <c r="G25" s="8">
        <f t="shared" si="15"/>
        <v>9</v>
      </c>
      <c r="H25" s="8">
        <f t="shared" si="15"/>
        <v>15</v>
      </c>
      <c r="I25" s="8">
        <f t="shared" si="15"/>
        <v>0</v>
      </c>
      <c r="J25" s="8">
        <f t="shared" si="15"/>
        <v>0</v>
      </c>
      <c r="K25" s="8">
        <f t="shared" si="15"/>
        <v>0</v>
      </c>
      <c r="L25" s="8">
        <f t="shared" si="15"/>
        <v>7.5</v>
      </c>
      <c r="M25" s="8">
        <f t="shared" si="15"/>
        <v>6.5</v>
      </c>
      <c r="N25" s="8">
        <f t="shared" si="15"/>
        <v>8</v>
      </c>
      <c r="O25" s="8">
        <f t="shared" si="15"/>
        <v>7.5</v>
      </c>
      <c r="P25" s="8">
        <f t="shared" si="15"/>
        <v>7.666666666666667</v>
      </c>
      <c r="Q25" s="8">
        <f t="shared" si="15"/>
        <v>6</v>
      </c>
      <c r="R25" s="8">
        <f t="shared" si="15"/>
        <v>9</v>
      </c>
      <c r="S25" s="8">
        <f t="shared" si="15"/>
        <v>0</v>
      </c>
      <c r="T25" s="8">
        <f t="shared" si="15"/>
        <v>7</v>
      </c>
      <c r="U25" s="8">
        <f t="shared" si="15"/>
        <v>7.75</v>
      </c>
      <c r="V25" s="8">
        <f t="shared" si="15"/>
        <v>8</v>
      </c>
      <c r="W25" s="8">
        <f t="shared" si="15"/>
        <v>6.5</v>
      </c>
      <c r="X25" s="8">
        <f t="shared" ref="X25:Y25" si="16">IF(X21=0,0,X22/X21)</f>
        <v>11.333333333333334</v>
      </c>
      <c r="Y25" s="8">
        <f t="shared" si="16"/>
        <v>7</v>
      </c>
      <c r="Z25" s="8">
        <f t="shared" ref="Z25:AB25" si="17">IF(Z21=0,0,Z22/Z21)</f>
        <v>8</v>
      </c>
      <c r="AA25" s="8">
        <f t="shared" si="17"/>
        <v>6.333333333333333</v>
      </c>
      <c r="AB25" s="8">
        <f t="shared" si="17"/>
        <v>8.75</v>
      </c>
    </row>
    <row r="26" spans="1:30" x14ac:dyDescent="0.25">
      <c r="A26" s="1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30" x14ac:dyDescent="0.25">
      <c r="A27" s="10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30" x14ac:dyDescent="0.25">
      <c r="A28" s="10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30" ht="15.75" thickBot="1" x14ac:dyDescent="0.3">
      <c r="A29" s="10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30" ht="15.75" thickBot="1" x14ac:dyDescent="0.3">
      <c r="A30" s="4"/>
      <c r="B30" s="5"/>
      <c r="C30" s="6">
        <v>1990</v>
      </c>
      <c r="D30" s="6">
        <v>1995</v>
      </c>
      <c r="E30" s="6">
        <v>2000</v>
      </c>
      <c r="F30" s="6">
        <v>2001</v>
      </c>
      <c r="G30" s="6" t="str">
        <f>IF(G28="","n/a",IF(G28=0,0,G28-$C$20))</f>
        <v>n/a</v>
      </c>
      <c r="H30" s="6">
        <v>2003</v>
      </c>
      <c r="I30" s="6">
        <v>2004</v>
      </c>
      <c r="J30" s="6">
        <v>2005</v>
      </c>
      <c r="K30" s="6">
        <v>2006</v>
      </c>
      <c r="L30" s="6">
        <v>2007</v>
      </c>
      <c r="M30" s="6">
        <v>2008</v>
      </c>
      <c r="N30" s="6">
        <v>2009</v>
      </c>
      <c r="O30" s="6">
        <v>2010</v>
      </c>
      <c r="P30" s="6">
        <v>2011</v>
      </c>
      <c r="Q30" s="6">
        <v>2012</v>
      </c>
      <c r="R30" s="6">
        <v>2013</v>
      </c>
      <c r="S30" s="6">
        <v>2014</v>
      </c>
      <c r="T30" s="6">
        <v>2015</v>
      </c>
      <c r="U30" s="6">
        <v>2016</v>
      </c>
      <c r="V30" s="6">
        <v>2017</v>
      </c>
      <c r="W30" s="6">
        <v>2018</v>
      </c>
      <c r="X30" s="6">
        <v>2019</v>
      </c>
      <c r="Y30" s="6">
        <v>2020</v>
      </c>
      <c r="Z30" s="6">
        <v>2021</v>
      </c>
      <c r="AA30" s="6">
        <v>2022</v>
      </c>
      <c r="AB30" s="6">
        <v>2023</v>
      </c>
    </row>
    <row r="31" spans="1:30" ht="19.5" thickBot="1" x14ac:dyDescent="0.3">
      <c r="A31" s="4">
        <v>1</v>
      </c>
      <c r="B31" s="63" t="s">
        <v>10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  <c r="AD31" s="47" t="s">
        <v>56</v>
      </c>
    </row>
    <row r="32" spans="1:30" ht="60.75" thickBot="1" x14ac:dyDescent="0.3">
      <c r="A32" s="4">
        <v>2</v>
      </c>
      <c r="B32" s="7" t="s">
        <v>1</v>
      </c>
      <c r="C32" s="60">
        <v>1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2"/>
    </row>
    <row r="33" spans="1:30" ht="30.75" thickBot="1" x14ac:dyDescent="0.3">
      <c r="A33" s="4">
        <v>3</v>
      </c>
      <c r="B33" s="7" t="s">
        <v>2</v>
      </c>
      <c r="C33" s="60">
        <v>12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2"/>
      <c r="AC33" s="9">
        <f>MAX(C34:AB34)</f>
        <v>4</v>
      </c>
    </row>
    <row r="34" spans="1:30" ht="45.75" thickBot="1" x14ac:dyDescent="0.3">
      <c r="A34" s="4">
        <v>4</v>
      </c>
      <c r="B34" s="7" t="s">
        <v>3</v>
      </c>
      <c r="C34" s="8">
        <v>1</v>
      </c>
      <c r="D34" s="8">
        <v>1</v>
      </c>
      <c r="E34" s="8">
        <v>1</v>
      </c>
      <c r="F34" s="8">
        <v>2</v>
      </c>
      <c r="G34" s="8">
        <v>0</v>
      </c>
      <c r="H34" s="8">
        <v>1</v>
      </c>
      <c r="I34" s="8">
        <v>0</v>
      </c>
      <c r="J34" s="8">
        <v>1</v>
      </c>
      <c r="K34" s="8">
        <v>0</v>
      </c>
      <c r="L34" s="8">
        <v>3</v>
      </c>
      <c r="M34" s="8">
        <v>1</v>
      </c>
      <c r="N34" s="8">
        <v>1</v>
      </c>
      <c r="O34" s="8">
        <v>3</v>
      </c>
      <c r="P34" s="8">
        <v>1</v>
      </c>
      <c r="Q34" s="8">
        <v>4</v>
      </c>
      <c r="R34" s="8">
        <v>1</v>
      </c>
      <c r="S34" s="8">
        <v>0</v>
      </c>
      <c r="T34" s="8">
        <v>3</v>
      </c>
      <c r="U34" s="8">
        <v>2</v>
      </c>
      <c r="V34" s="8">
        <v>2</v>
      </c>
      <c r="W34" s="8">
        <v>2</v>
      </c>
      <c r="X34" s="8">
        <v>4</v>
      </c>
      <c r="Y34" s="8">
        <v>1</v>
      </c>
      <c r="Z34" s="8">
        <v>4</v>
      </c>
      <c r="AA34" s="8">
        <v>1</v>
      </c>
      <c r="AB34" s="8">
        <v>3</v>
      </c>
      <c r="AC34" s="9">
        <f>SUM(C34:AB34)</f>
        <v>43</v>
      </c>
    </row>
    <row r="35" spans="1:30" ht="30.75" thickBot="1" x14ac:dyDescent="0.3">
      <c r="A35" s="4">
        <v>5</v>
      </c>
      <c r="B35" s="7" t="s">
        <v>11</v>
      </c>
      <c r="C35" s="8">
        <v>11</v>
      </c>
      <c r="D35" s="8">
        <v>6</v>
      </c>
      <c r="E35" s="8">
        <v>7</v>
      </c>
      <c r="F35" s="8">
        <v>12</v>
      </c>
      <c r="G35" s="8">
        <v>0</v>
      </c>
      <c r="H35" s="8">
        <v>15</v>
      </c>
      <c r="I35" s="8">
        <v>0</v>
      </c>
      <c r="J35" s="8">
        <v>6</v>
      </c>
      <c r="K35" s="8">
        <v>0</v>
      </c>
      <c r="L35" s="8">
        <v>26</v>
      </c>
      <c r="M35" s="8">
        <v>6</v>
      </c>
      <c r="N35" s="8">
        <v>8</v>
      </c>
      <c r="O35" s="8">
        <v>19</v>
      </c>
      <c r="P35" s="8">
        <v>6</v>
      </c>
      <c r="Q35" s="8">
        <v>32</v>
      </c>
      <c r="R35" s="8">
        <v>13</v>
      </c>
      <c r="S35" s="8">
        <v>0</v>
      </c>
      <c r="T35" s="8">
        <v>26</v>
      </c>
      <c r="U35" s="8">
        <v>14</v>
      </c>
      <c r="V35" s="8">
        <v>16</v>
      </c>
      <c r="W35" s="8">
        <v>15</v>
      </c>
      <c r="X35" s="8">
        <v>44</v>
      </c>
      <c r="Y35" s="8">
        <v>7</v>
      </c>
      <c r="Z35" s="8">
        <v>28</v>
      </c>
      <c r="AA35" s="8">
        <v>7</v>
      </c>
      <c r="AB35" s="8">
        <v>19</v>
      </c>
      <c r="AC35" s="9">
        <f>SUM(C35:AB35)</f>
        <v>343</v>
      </c>
    </row>
    <row r="36" spans="1:30" ht="60.75" thickBot="1" x14ac:dyDescent="0.3">
      <c r="A36" s="4">
        <v>6</v>
      </c>
      <c r="B36" s="7" t="s">
        <v>5</v>
      </c>
      <c r="C36" s="8">
        <f>IF(C34="","n/a",IF(C34=0,0,C34-$C$6))</f>
        <v>-1</v>
      </c>
      <c r="D36" s="8">
        <f>IF(D34="","n/a",IF(D34=0,0,D34-$C$6))</f>
        <v>-1</v>
      </c>
      <c r="E36" s="8">
        <f t="shared" ref="E36:W36" si="18">IF(E34="","n/a",IF(E34=0,0,E34-$C$6))</f>
        <v>-1</v>
      </c>
      <c r="F36" s="8">
        <f t="shared" si="18"/>
        <v>0</v>
      </c>
      <c r="G36" s="8">
        <f t="shared" si="18"/>
        <v>0</v>
      </c>
      <c r="H36" s="8">
        <f t="shared" si="18"/>
        <v>-1</v>
      </c>
      <c r="I36" s="8">
        <f t="shared" si="18"/>
        <v>0</v>
      </c>
      <c r="J36" s="8">
        <f t="shared" si="18"/>
        <v>-1</v>
      </c>
      <c r="K36" s="8">
        <f t="shared" si="18"/>
        <v>0</v>
      </c>
      <c r="L36" s="8">
        <f t="shared" si="18"/>
        <v>1</v>
      </c>
      <c r="M36" s="8">
        <f t="shared" si="18"/>
        <v>-1</v>
      </c>
      <c r="N36" s="8">
        <f t="shared" si="18"/>
        <v>-1</v>
      </c>
      <c r="O36" s="8">
        <f t="shared" si="18"/>
        <v>1</v>
      </c>
      <c r="P36" s="8">
        <f t="shared" si="18"/>
        <v>-1</v>
      </c>
      <c r="Q36" s="8">
        <f t="shared" si="18"/>
        <v>2</v>
      </c>
      <c r="R36" s="8">
        <f t="shared" si="18"/>
        <v>-1</v>
      </c>
      <c r="S36" s="8">
        <f t="shared" si="18"/>
        <v>0</v>
      </c>
      <c r="T36" s="8">
        <f t="shared" si="18"/>
        <v>1</v>
      </c>
      <c r="U36" s="8">
        <f t="shared" si="18"/>
        <v>0</v>
      </c>
      <c r="V36" s="8">
        <f t="shared" si="18"/>
        <v>0</v>
      </c>
      <c r="W36" s="8">
        <f t="shared" si="18"/>
        <v>0</v>
      </c>
      <c r="X36" s="8">
        <f t="shared" ref="X36:Y36" si="19">IF(X34="","n/a",IF(X34=0,0,X34-$C$6))</f>
        <v>2</v>
      </c>
      <c r="Y36" s="8">
        <f t="shared" si="19"/>
        <v>-1</v>
      </c>
      <c r="Z36" s="8">
        <f t="shared" ref="Z36:AB36" si="20">IF(Z34="","n/a",IF(Z34=0,0,Z34-$C$6))</f>
        <v>2</v>
      </c>
      <c r="AA36" s="8">
        <f t="shared" si="20"/>
        <v>-1</v>
      </c>
      <c r="AB36" s="8">
        <f t="shared" si="20"/>
        <v>1</v>
      </c>
    </row>
    <row r="37" spans="1:30" ht="45.75" thickBot="1" x14ac:dyDescent="0.3">
      <c r="A37" s="4">
        <v>7</v>
      </c>
      <c r="B37" s="7" t="s">
        <v>6</v>
      </c>
      <c r="C37" s="8">
        <f>IF(C35="","n/a",IF(C35=0,0,C35-$C$7))</f>
        <v>-2</v>
      </c>
      <c r="D37" s="8">
        <f t="shared" ref="D37:W37" si="21">IF(D35="","n/a",IF(D35=0,0,D35-$C$7))</f>
        <v>-7</v>
      </c>
      <c r="E37" s="8">
        <f t="shared" si="21"/>
        <v>-6</v>
      </c>
      <c r="F37" s="8">
        <f t="shared" si="21"/>
        <v>-1</v>
      </c>
      <c r="G37" s="8">
        <f t="shared" si="21"/>
        <v>0</v>
      </c>
      <c r="H37" s="8">
        <f t="shared" si="21"/>
        <v>2</v>
      </c>
      <c r="I37" s="8">
        <f t="shared" si="21"/>
        <v>0</v>
      </c>
      <c r="J37" s="8">
        <f t="shared" si="21"/>
        <v>-7</v>
      </c>
      <c r="K37" s="8">
        <f t="shared" si="21"/>
        <v>0</v>
      </c>
      <c r="L37" s="8">
        <f t="shared" si="21"/>
        <v>13</v>
      </c>
      <c r="M37" s="8">
        <f t="shared" si="21"/>
        <v>-7</v>
      </c>
      <c r="N37" s="8">
        <f t="shared" si="21"/>
        <v>-5</v>
      </c>
      <c r="O37" s="8">
        <f t="shared" si="21"/>
        <v>6</v>
      </c>
      <c r="P37" s="8">
        <f t="shared" si="21"/>
        <v>-7</v>
      </c>
      <c r="Q37" s="8">
        <f t="shared" si="21"/>
        <v>19</v>
      </c>
      <c r="R37" s="8">
        <f t="shared" si="21"/>
        <v>0</v>
      </c>
      <c r="S37" s="8">
        <f t="shared" si="21"/>
        <v>0</v>
      </c>
      <c r="T37" s="8">
        <f t="shared" si="21"/>
        <v>13</v>
      </c>
      <c r="U37" s="8">
        <f t="shared" si="21"/>
        <v>1</v>
      </c>
      <c r="V37" s="8">
        <f t="shared" si="21"/>
        <v>3</v>
      </c>
      <c r="W37" s="8">
        <f t="shared" si="21"/>
        <v>2</v>
      </c>
      <c r="X37" s="8">
        <f t="shared" ref="X37:Y37" si="22">IF(X35="","n/a",IF(X35=0,0,X35-$C$7))</f>
        <v>31</v>
      </c>
      <c r="Y37" s="8">
        <f t="shared" si="22"/>
        <v>-6</v>
      </c>
      <c r="Z37" s="8">
        <f t="shared" ref="Z37:AB37" si="23">IF(Z35="","n/a",IF(Z35=0,0,Z35-$C$7))</f>
        <v>15</v>
      </c>
      <c r="AA37" s="8">
        <f t="shared" si="23"/>
        <v>-6</v>
      </c>
      <c r="AB37" s="8">
        <f t="shared" si="23"/>
        <v>6</v>
      </c>
    </row>
    <row r="38" spans="1:30" ht="30.75" thickBot="1" x14ac:dyDescent="0.3">
      <c r="A38" s="4">
        <v>8</v>
      </c>
      <c r="B38" s="7" t="s">
        <v>7</v>
      </c>
      <c r="C38" s="8">
        <f>IF(C34=0,0,C35/C34)</f>
        <v>11</v>
      </c>
      <c r="D38" s="8">
        <f t="shared" ref="D38:W38" si="24">IF(D34=0,0,D35/D34)</f>
        <v>6</v>
      </c>
      <c r="E38" s="8">
        <f t="shared" si="24"/>
        <v>7</v>
      </c>
      <c r="F38" s="8">
        <f t="shared" si="24"/>
        <v>6</v>
      </c>
      <c r="G38" s="8">
        <f t="shared" si="24"/>
        <v>0</v>
      </c>
      <c r="H38" s="8">
        <f t="shared" si="24"/>
        <v>15</v>
      </c>
      <c r="I38" s="8">
        <f t="shared" si="24"/>
        <v>0</v>
      </c>
      <c r="J38" s="8">
        <f t="shared" si="24"/>
        <v>6</v>
      </c>
      <c r="K38" s="8">
        <f t="shared" si="24"/>
        <v>0</v>
      </c>
      <c r="L38" s="8">
        <f t="shared" si="24"/>
        <v>8.6666666666666661</v>
      </c>
      <c r="M38" s="8">
        <f t="shared" si="24"/>
        <v>6</v>
      </c>
      <c r="N38" s="8">
        <f t="shared" si="24"/>
        <v>8</v>
      </c>
      <c r="O38" s="8">
        <f t="shared" si="24"/>
        <v>6.333333333333333</v>
      </c>
      <c r="P38" s="8">
        <f t="shared" si="24"/>
        <v>6</v>
      </c>
      <c r="Q38" s="8">
        <f t="shared" si="24"/>
        <v>8</v>
      </c>
      <c r="R38" s="8">
        <f t="shared" si="24"/>
        <v>13</v>
      </c>
      <c r="S38" s="8">
        <f t="shared" si="24"/>
        <v>0</v>
      </c>
      <c r="T38" s="8">
        <f t="shared" si="24"/>
        <v>8.6666666666666661</v>
      </c>
      <c r="U38" s="8">
        <f t="shared" si="24"/>
        <v>7</v>
      </c>
      <c r="V38" s="8">
        <f t="shared" si="24"/>
        <v>8</v>
      </c>
      <c r="W38" s="8">
        <f t="shared" si="24"/>
        <v>7.5</v>
      </c>
      <c r="X38" s="8">
        <f t="shared" ref="X38:Y38" si="25">IF(X34=0,0,X35/X34)</f>
        <v>11</v>
      </c>
      <c r="Y38" s="8">
        <f t="shared" si="25"/>
        <v>7</v>
      </c>
      <c r="Z38" s="8">
        <f t="shared" ref="Z38:AB38" si="26">IF(Z34=0,0,Z35/Z34)</f>
        <v>7</v>
      </c>
      <c r="AA38" s="8">
        <f t="shared" si="26"/>
        <v>7</v>
      </c>
      <c r="AB38" s="8">
        <f t="shared" si="26"/>
        <v>6.333333333333333</v>
      </c>
    </row>
    <row r="39" spans="1:30" x14ac:dyDescent="0.25">
      <c r="A39" s="10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30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30" x14ac:dyDescent="0.25">
      <c r="A41" s="10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30" ht="15.75" thickBot="1" x14ac:dyDescent="0.3">
      <c r="A42" s="10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30" ht="15.75" thickBot="1" x14ac:dyDescent="0.3">
      <c r="A43" s="4"/>
      <c r="B43" s="5"/>
      <c r="C43" s="6">
        <v>1990</v>
      </c>
      <c r="D43" s="6">
        <v>1995</v>
      </c>
      <c r="E43" s="6">
        <v>2000</v>
      </c>
      <c r="F43" s="6">
        <v>2001</v>
      </c>
      <c r="G43" s="6">
        <v>2002</v>
      </c>
      <c r="H43" s="6">
        <v>2003</v>
      </c>
      <c r="I43" s="6">
        <v>2004</v>
      </c>
      <c r="J43" s="6">
        <v>2005</v>
      </c>
      <c r="K43" s="6">
        <v>2006</v>
      </c>
      <c r="L43" s="6">
        <v>2007</v>
      </c>
      <c r="M43" s="6">
        <v>2008</v>
      </c>
      <c r="N43" s="6">
        <v>2009</v>
      </c>
      <c r="O43" s="6">
        <v>2010</v>
      </c>
      <c r="P43" s="6">
        <v>2011</v>
      </c>
      <c r="Q43" s="6">
        <v>2012</v>
      </c>
      <c r="R43" s="6">
        <v>2013</v>
      </c>
      <c r="S43" s="6">
        <v>2014</v>
      </c>
      <c r="T43" s="6">
        <v>2015</v>
      </c>
      <c r="U43" s="6">
        <v>2016</v>
      </c>
      <c r="V43" s="6">
        <v>2017</v>
      </c>
      <c r="W43" s="6">
        <v>2018</v>
      </c>
      <c r="X43" s="6">
        <v>2019</v>
      </c>
      <c r="Y43" s="6">
        <v>2020</v>
      </c>
      <c r="Z43" s="6">
        <v>2021</v>
      </c>
      <c r="AA43" s="6">
        <v>2022</v>
      </c>
      <c r="AB43" s="6">
        <v>2023</v>
      </c>
    </row>
    <row r="44" spans="1:30" ht="16.5" thickBot="1" x14ac:dyDescent="0.3">
      <c r="A44" s="4">
        <v>1</v>
      </c>
      <c r="B44" s="63" t="s">
        <v>12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</row>
    <row r="45" spans="1:30" ht="60.75" thickBot="1" x14ac:dyDescent="0.3">
      <c r="A45" s="4">
        <v>2</v>
      </c>
      <c r="B45" s="7" t="s">
        <v>1</v>
      </c>
      <c r="C45" s="60">
        <v>1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D45" s="47" t="s">
        <v>57</v>
      </c>
    </row>
    <row r="46" spans="1:30" ht="30.75" thickBot="1" x14ac:dyDescent="0.3">
      <c r="A46" s="4">
        <v>3</v>
      </c>
      <c r="B46" s="7" t="s">
        <v>2</v>
      </c>
      <c r="C46" s="60">
        <v>12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9">
        <f>MAX(C47:AB47)</f>
        <v>5</v>
      </c>
      <c r="AD46" s="48"/>
    </row>
    <row r="47" spans="1:30" ht="45.75" thickBot="1" x14ac:dyDescent="0.3">
      <c r="A47" s="4">
        <v>4</v>
      </c>
      <c r="B47" s="7" t="s">
        <v>3</v>
      </c>
      <c r="C47" s="8">
        <v>2</v>
      </c>
      <c r="D47" s="8">
        <v>0</v>
      </c>
      <c r="E47" s="8">
        <v>0</v>
      </c>
      <c r="F47" s="8">
        <v>0</v>
      </c>
      <c r="G47" s="8">
        <v>1</v>
      </c>
      <c r="H47" s="8">
        <v>2</v>
      </c>
      <c r="I47" s="8">
        <v>0</v>
      </c>
      <c r="J47" s="8">
        <v>0</v>
      </c>
      <c r="K47" s="8">
        <v>0</v>
      </c>
      <c r="L47" s="8">
        <v>2</v>
      </c>
      <c r="M47" s="8">
        <v>1</v>
      </c>
      <c r="N47" s="8">
        <v>1</v>
      </c>
      <c r="O47" s="8">
        <v>0</v>
      </c>
      <c r="P47" s="8">
        <v>2</v>
      </c>
      <c r="Q47" s="8">
        <v>5</v>
      </c>
      <c r="R47" s="8">
        <v>3</v>
      </c>
      <c r="S47" s="8">
        <v>1</v>
      </c>
      <c r="T47" s="8">
        <v>3</v>
      </c>
      <c r="U47" s="8">
        <v>3</v>
      </c>
      <c r="V47" s="8">
        <v>3</v>
      </c>
      <c r="W47" s="8">
        <v>3</v>
      </c>
      <c r="X47" s="8">
        <v>2</v>
      </c>
      <c r="Y47" s="8">
        <v>1</v>
      </c>
      <c r="Z47" s="8">
        <v>1</v>
      </c>
      <c r="AA47" s="8">
        <v>2</v>
      </c>
      <c r="AB47" s="8">
        <v>1</v>
      </c>
      <c r="AC47" s="9">
        <f>SUM(C47:AB47)</f>
        <v>39</v>
      </c>
    </row>
    <row r="48" spans="1:30" ht="30.75" thickBot="1" x14ac:dyDescent="0.3">
      <c r="A48" s="4">
        <v>5</v>
      </c>
      <c r="B48" s="7" t="s">
        <v>13</v>
      </c>
      <c r="C48" s="8">
        <v>17</v>
      </c>
      <c r="D48" s="8">
        <v>0</v>
      </c>
      <c r="E48" s="8">
        <v>0</v>
      </c>
      <c r="F48" s="8">
        <v>0</v>
      </c>
      <c r="G48" s="8">
        <v>8</v>
      </c>
      <c r="H48" s="8">
        <v>21</v>
      </c>
      <c r="I48" s="8">
        <v>0</v>
      </c>
      <c r="J48" s="8">
        <v>0</v>
      </c>
      <c r="K48" s="8">
        <v>0</v>
      </c>
      <c r="L48" s="8">
        <v>18</v>
      </c>
      <c r="M48" s="8">
        <v>9</v>
      </c>
      <c r="N48" s="8">
        <v>7</v>
      </c>
      <c r="O48" s="8">
        <v>0</v>
      </c>
      <c r="P48" s="8">
        <v>18</v>
      </c>
      <c r="Q48" s="8">
        <v>33</v>
      </c>
      <c r="R48" s="8">
        <v>24</v>
      </c>
      <c r="S48" s="8">
        <v>6</v>
      </c>
      <c r="T48" s="8">
        <v>23</v>
      </c>
      <c r="U48" s="8">
        <v>24</v>
      </c>
      <c r="V48" s="8">
        <v>25</v>
      </c>
      <c r="W48" s="8">
        <v>22</v>
      </c>
      <c r="X48" s="8">
        <v>18</v>
      </c>
      <c r="Y48" s="8">
        <v>7</v>
      </c>
      <c r="Z48" s="8">
        <v>6</v>
      </c>
      <c r="AA48" s="8">
        <v>12</v>
      </c>
      <c r="AB48" s="8">
        <v>6</v>
      </c>
      <c r="AC48" s="9">
        <f>SUM(C48:AB48)</f>
        <v>304</v>
      </c>
    </row>
    <row r="49" spans="1:29" ht="60.75" thickBot="1" x14ac:dyDescent="0.3">
      <c r="A49" s="4">
        <v>6</v>
      </c>
      <c r="B49" s="7" t="s">
        <v>5</v>
      </c>
      <c r="C49" s="8">
        <f>IF(C47="","n/a",IF(C47=0,0,C47-$C$45))</f>
        <v>1</v>
      </c>
      <c r="D49" s="8">
        <f t="shared" ref="D49:W49" si="27">IF(D47="","n/a",IF(D47=0,0,D47-$C$45))</f>
        <v>0</v>
      </c>
      <c r="E49" s="8">
        <f t="shared" si="27"/>
        <v>0</v>
      </c>
      <c r="F49" s="8">
        <f t="shared" si="27"/>
        <v>0</v>
      </c>
      <c r="G49" s="8">
        <f t="shared" si="27"/>
        <v>0</v>
      </c>
      <c r="H49" s="8">
        <f t="shared" si="27"/>
        <v>1</v>
      </c>
      <c r="I49" s="8">
        <f t="shared" si="27"/>
        <v>0</v>
      </c>
      <c r="J49" s="8">
        <f t="shared" si="27"/>
        <v>0</v>
      </c>
      <c r="K49" s="8">
        <f t="shared" si="27"/>
        <v>0</v>
      </c>
      <c r="L49" s="8">
        <f t="shared" si="27"/>
        <v>1</v>
      </c>
      <c r="M49" s="8">
        <f t="shared" si="27"/>
        <v>0</v>
      </c>
      <c r="N49" s="8">
        <f t="shared" si="27"/>
        <v>0</v>
      </c>
      <c r="O49" s="8">
        <f t="shared" si="27"/>
        <v>0</v>
      </c>
      <c r="P49" s="8">
        <f t="shared" si="27"/>
        <v>1</v>
      </c>
      <c r="Q49" s="8">
        <f t="shared" si="27"/>
        <v>4</v>
      </c>
      <c r="R49" s="8">
        <f t="shared" si="27"/>
        <v>2</v>
      </c>
      <c r="S49" s="8">
        <f t="shared" si="27"/>
        <v>0</v>
      </c>
      <c r="T49" s="8">
        <f t="shared" si="27"/>
        <v>2</v>
      </c>
      <c r="U49" s="8">
        <f t="shared" si="27"/>
        <v>2</v>
      </c>
      <c r="V49" s="8">
        <f t="shared" si="27"/>
        <v>2</v>
      </c>
      <c r="W49" s="8">
        <f t="shared" si="27"/>
        <v>2</v>
      </c>
      <c r="X49" s="8">
        <f t="shared" ref="X49:Y49" si="28">IF(X47="","n/a",IF(X47=0,0,X47-$C$45))</f>
        <v>1</v>
      </c>
      <c r="Y49" s="8">
        <f t="shared" si="28"/>
        <v>0</v>
      </c>
      <c r="Z49" s="8">
        <f t="shared" ref="Z49:AB49" si="29">IF(Z47="","n/a",IF(Z47=0,0,Z47-$C$45))</f>
        <v>0</v>
      </c>
      <c r="AA49" s="8">
        <f t="shared" si="29"/>
        <v>1</v>
      </c>
      <c r="AB49" s="8">
        <f t="shared" si="29"/>
        <v>0</v>
      </c>
    </row>
    <row r="50" spans="1:29" ht="45.75" thickBot="1" x14ac:dyDescent="0.3">
      <c r="A50" s="4">
        <v>7</v>
      </c>
      <c r="B50" s="7" t="s">
        <v>6</v>
      </c>
      <c r="C50" s="8">
        <f>IF(C48="","n/a",IF(C48=0,0,C48-$C$46))</f>
        <v>5</v>
      </c>
      <c r="D50" s="8">
        <f t="shared" ref="D50:W50" si="30">IF(D48="","n/a",IF(D48=0,0,D48-$C$7))</f>
        <v>0</v>
      </c>
      <c r="E50" s="8">
        <f t="shared" si="30"/>
        <v>0</v>
      </c>
      <c r="F50" s="8">
        <f t="shared" si="30"/>
        <v>0</v>
      </c>
      <c r="G50" s="8">
        <f t="shared" si="30"/>
        <v>-5</v>
      </c>
      <c r="H50" s="8">
        <f t="shared" si="30"/>
        <v>8</v>
      </c>
      <c r="I50" s="8">
        <f t="shared" si="30"/>
        <v>0</v>
      </c>
      <c r="J50" s="8">
        <f t="shared" si="30"/>
        <v>0</v>
      </c>
      <c r="K50" s="8">
        <f t="shared" si="30"/>
        <v>0</v>
      </c>
      <c r="L50" s="8">
        <f t="shared" si="30"/>
        <v>5</v>
      </c>
      <c r="M50" s="8">
        <f t="shared" si="30"/>
        <v>-4</v>
      </c>
      <c r="N50" s="8">
        <f t="shared" si="30"/>
        <v>-6</v>
      </c>
      <c r="O50" s="8">
        <f t="shared" si="30"/>
        <v>0</v>
      </c>
      <c r="P50" s="8">
        <f t="shared" si="30"/>
        <v>5</v>
      </c>
      <c r="Q50" s="8">
        <f t="shared" si="30"/>
        <v>20</v>
      </c>
      <c r="R50" s="8">
        <f t="shared" si="30"/>
        <v>11</v>
      </c>
      <c r="S50" s="8">
        <f t="shared" si="30"/>
        <v>-7</v>
      </c>
      <c r="T50" s="8">
        <f t="shared" si="30"/>
        <v>10</v>
      </c>
      <c r="U50" s="8">
        <f t="shared" si="30"/>
        <v>11</v>
      </c>
      <c r="V50" s="8">
        <f t="shared" si="30"/>
        <v>12</v>
      </c>
      <c r="W50" s="8">
        <f t="shared" si="30"/>
        <v>9</v>
      </c>
      <c r="X50" s="8">
        <f t="shared" ref="X50:Y50" si="31">IF(X48="","n/a",IF(X48=0,0,X48-$C$7))</f>
        <v>5</v>
      </c>
      <c r="Y50" s="8">
        <f t="shared" si="31"/>
        <v>-6</v>
      </c>
      <c r="Z50" s="8">
        <f t="shared" ref="Z50:AB50" si="32">IF(Z48="","n/a",IF(Z48=0,0,Z48-$C$7))</f>
        <v>-7</v>
      </c>
      <c r="AA50" s="8">
        <f t="shared" si="32"/>
        <v>-1</v>
      </c>
      <c r="AB50" s="8">
        <f t="shared" si="32"/>
        <v>-7</v>
      </c>
    </row>
    <row r="51" spans="1:29" ht="30.75" thickBot="1" x14ac:dyDescent="0.3">
      <c r="A51" s="4">
        <v>8</v>
      </c>
      <c r="B51" s="7" t="s">
        <v>7</v>
      </c>
      <c r="C51" s="8">
        <f>IF(C47=0,0,C48/C47)</f>
        <v>8.5</v>
      </c>
      <c r="D51" s="8">
        <f t="shared" ref="D51:W51" si="33">IF(D47=0,0,D48/D47)</f>
        <v>0</v>
      </c>
      <c r="E51" s="8">
        <f t="shared" si="33"/>
        <v>0</v>
      </c>
      <c r="F51" s="8">
        <f t="shared" si="33"/>
        <v>0</v>
      </c>
      <c r="G51" s="8">
        <f t="shared" si="33"/>
        <v>8</v>
      </c>
      <c r="H51" s="8">
        <f t="shared" si="33"/>
        <v>10.5</v>
      </c>
      <c r="I51" s="8">
        <f t="shared" si="33"/>
        <v>0</v>
      </c>
      <c r="J51" s="8">
        <f t="shared" si="33"/>
        <v>0</v>
      </c>
      <c r="K51" s="8">
        <f t="shared" si="33"/>
        <v>0</v>
      </c>
      <c r="L51" s="8">
        <f t="shared" si="33"/>
        <v>9</v>
      </c>
      <c r="M51" s="8">
        <f t="shared" si="33"/>
        <v>9</v>
      </c>
      <c r="N51" s="8">
        <f t="shared" si="33"/>
        <v>7</v>
      </c>
      <c r="O51" s="8">
        <f t="shared" si="33"/>
        <v>0</v>
      </c>
      <c r="P51" s="8">
        <f t="shared" si="33"/>
        <v>9</v>
      </c>
      <c r="Q51" s="8">
        <f t="shared" si="33"/>
        <v>6.6</v>
      </c>
      <c r="R51" s="8">
        <f t="shared" si="33"/>
        <v>8</v>
      </c>
      <c r="S51" s="8">
        <f t="shared" si="33"/>
        <v>6</v>
      </c>
      <c r="T51" s="8">
        <f t="shared" si="33"/>
        <v>7.666666666666667</v>
      </c>
      <c r="U51" s="8">
        <f t="shared" si="33"/>
        <v>8</v>
      </c>
      <c r="V51" s="8">
        <f t="shared" si="33"/>
        <v>8.3333333333333339</v>
      </c>
      <c r="W51" s="8">
        <f t="shared" si="33"/>
        <v>7.333333333333333</v>
      </c>
      <c r="X51" s="8">
        <f t="shared" ref="X51:Y51" si="34">IF(X47=0,0,X48/X47)</f>
        <v>9</v>
      </c>
      <c r="Y51" s="8">
        <f t="shared" si="34"/>
        <v>7</v>
      </c>
      <c r="Z51" s="8">
        <f t="shared" ref="Z51:AB51" si="35">IF(Z47=0,0,Z48/Z47)</f>
        <v>6</v>
      </c>
      <c r="AA51" s="8">
        <f t="shared" si="35"/>
        <v>6</v>
      </c>
      <c r="AB51" s="8">
        <f t="shared" si="35"/>
        <v>6</v>
      </c>
    </row>
    <row r="52" spans="1:29" x14ac:dyDescent="0.25">
      <c r="A52" s="10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9" x14ac:dyDescent="0.25">
      <c r="A53" s="10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9" x14ac:dyDescent="0.25">
      <c r="A54" s="10"/>
      <c r="B54" s="49" t="s">
        <v>59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9"/>
    </row>
    <row r="55" spans="1:29" x14ac:dyDescent="0.25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9"/>
    </row>
    <row r="57" spans="1:29" x14ac:dyDescent="0.25">
      <c r="AC57" s="9"/>
    </row>
    <row r="58" spans="1:29" x14ac:dyDescent="0.25">
      <c r="AC58" s="9"/>
    </row>
    <row r="66" spans="2:13" x14ac:dyDescent="0.25">
      <c r="M66" s="1" t="s">
        <v>14</v>
      </c>
    </row>
    <row r="68" spans="2:13" x14ac:dyDescent="0.25">
      <c r="B68" s="14"/>
    </row>
    <row r="87" spans="2:2" x14ac:dyDescent="0.25">
      <c r="B87" s="1"/>
    </row>
  </sheetData>
  <mergeCells count="14">
    <mergeCell ref="B18:AB18"/>
    <mergeCell ref="B1:R1"/>
    <mergeCell ref="B2:R2"/>
    <mergeCell ref="B5:AB5"/>
    <mergeCell ref="C6:AB6"/>
    <mergeCell ref="C7:AB7"/>
    <mergeCell ref="C45:AB45"/>
    <mergeCell ref="C46:AB46"/>
    <mergeCell ref="C19:AB19"/>
    <mergeCell ref="C20:AB20"/>
    <mergeCell ref="B31:AB31"/>
    <mergeCell ref="C32:AB32"/>
    <mergeCell ref="C33:AB33"/>
    <mergeCell ref="B44:AB44"/>
  </mergeCell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Meteo</cp:lastModifiedBy>
  <dcterms:created xsi:type="dcterms:W3CDTF">2020-10-16T19:58:34Z</dcterms:created>
  <dcterms:modified xsi:type="dcterms:W3CDTF">2024-09-02T12:29:05Z</dcterms:modified>
</cp:coreProperties>
</file>