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12 Transport\CSI 035\"/>
    </mc:Choice>
  </mc:AlternateContent>
  <xr:revisionPtr revIDLastSave="0" documentId="13_ncr:1_{B63E2CB1-7DDB-49AE-9F77-84451A9CA7BE}" xr6:coauthVersionLast="47" xr6:coauthVersionMax="47" xr10:uidLastSave="{00000000-0000-0000-0000-000000000000}"/>
  <bookViews>
    <workbookView xWindow="-120" yWindow="-120" windowWidth="38640" windowHeight="21120" firstSheet="1" activeTab="1" xr2:uid="{00790AB0-EEA8-48B1-AA8B-E15DD599BC31}"/>
  </bookViews>
  <sheets>
    <sheet name="INFO" sheetId="2" r:id="rId1"/>
    <sheet name="Sheet1" sheetId="1" r:id="rId2"/>
  </sheets>
  <definedNames>
    <definedName name="_xlnm._FilterDatabase" localSheetId="1" hidden="1">Sheet1!$D$19:$V$19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" i="1" l="1"/>
  <c r="AD13" i="1"/>
  <c r="AE5" i="1"/>
  <c r="AD11" i="1"/>
  <c r="AD4" i="1"/>
  <c r="AA24" i="1"/>
  <c r="AB24" i="1"/>
  <c r="AC24" i="1"/>
  <c r="AA23" i="1"/>
  <c r="AB23" i="1"/>
  <c r="AC23" i="1"/>
  <c r="AA22" i="1"/>
  <c r="AB22" i="1"/>
  <c r="AC22" i="1"/>
  <c r="AA19" i="1"/>
  <c r="AB19" i="1"/>
  <c r="AC19" i="1"/>
  <c r="Z22" i="1"/>
  <c r="Z24" i="1" s="1"/>
  <c r="AA16" i="1"/>
  <c r="AB16" i="1"/>
  <c r="AC16" i="1"/>
  <c r="AA15" i="1"/>
  <c r="AB15" i="1"/>
  <c r="AC15" i="1"/>
  <c r="AA10" i="1"/>
  <c r="AB10" i="1"/>
  <c r="AC10" i="1"/>
  <c r="AA8" i="1"/>
  <c r="AB8" i="1"/>
  <c r="AC8" i="1"/>
  <c r="AA6" i="1"/>
  <c r="AB6" i="1"/>
  <c r="AC6" i="1"/>
  <c r="Z8" i="1"/>
  <c r="Y15" i="1"/>
  <c r="Z6" i="1"/>
  <c r="Z10" i="1"/>
  <c r="Z15" i="1"/>
  <c r="Z16" i="1"/>
  <c r="Z19" i="1"/>
  <c r="AD7" i="1"/>
  <c r="D4" i="1"/>
  <c r="D13" i="1"/>
  <c r="F4" i="1"/>
  <c r="F10" i="1"/>
  <c r="F13" i="1"/>
  <c r="W23" i="1"/>
  <c r="W22" i="1"/>
  <c r="X22" i="1"/>
  <c r="Y22" i="1"/>
  <c r="Y24" i="1" s="1"/>
  <c r="Y19" i="1"/>
  <c r="X19" i="1"/>
  <c r="X16" i="1"/>
  <c r="Y16" i="1"/>
  <c r="X15" i="1"/>
  <c r="Y10" i="1"/>
  <c r="Y8" i="1"/>
  <c r="Y6" i="1"/>
  <c r="W19" i="1"/>
  <c r="V4" i="1"/>
  <c r="V6" i="1"/>
  <c r="V13" i="1"/>
  <c r="V15" i="1"/>
  <c r="W16" i="1"/>
  <c r="W15" i="1"/>
  <c r="W10" i="1"/>
  <c r="X10" i="1"/>
  <c r="W8" i="1"/>
  <c r="X8" i="1"/>
  <c r="W6" i="1"/>
  <c r="X6" i="1"/>
  <c r="E4" i="1"/>
  <c r="E13" i="1"/>
  <c r="G4" i="1"/>
  <c r="G10" i="1"/>
  <c r="G13" i="1"/>
  <c r="G15" i="1"/>
  <c r="F24" i="1"/>
  <c r="U22" i="1"/>
  <c r="V22" i="1"/>
  <c r="U4" i="1"/>
  <c r="U6" i="1"/>
  <c r="U13" i="1"/>
  <c r="U19" i="1"/>
  <c r="H4" i="1"/>
  <c r="H13" i="1"/>
  <c r="I4" i="1"/>
  <c r="I8" i="1"/>
  <c r="J4" i="1"/>
  <c r="J6" i="1"/>
  <c r="K4" i="1"/>
  <c r="K8" i="1"/>
  <c r="L4" i="1"/>
  <c r="L8" i="1"/>
  <c r="M4" i="1"/>
  <c r="M8" i="1"/>
  <c r="N4" i="1"/>
  <c r="N10" i="1"/>
  <c r="O4" i="1"/>
  <c r="O6" i="1"/>
  <c r="P4" i="1"/>
  <c r="P6" i="1"/>
  <c r="Q4" i="1"/>
  <c r="Q10" i="1"/>
  <c r="R4" i="1"/>
  <c r="R10" i="1"/>
  <c r="S4" i="1"/>
  <c r="S10" i="1"/>
  <c r="T4" i="1"/>
  <c r="T13" i="1"/>
  <c r="M6" i="1"/>
  <c r="G6" i="1"/>
  <c r="E8" i="1"/>
  <c r="G8" i="1"/>
  <c r="K10" i="1"/>
  <c r="H22" i="1"/>
  <c r="M13" i="1"/>
  <c r="M15" i="1"/>
  <c r="N13" i="1"/>
  <c r="N15" i="1"/>
  <c r="P22" i="1"/>
  <c r="Q22" i="1"/>
  <c r="G22" i="1"/>
  <c r="I22" i="1"/>
  <c r="J22" i="1"/>
  <c r="K22" i="1"/>
  <c r="L22" i="1"/>
  <c r="M22" i="1"/>
  <c r="N22" i="1"/>
  <c r="O22" i="1"/>
  <c r="R22" i="1"/>
  <c r="S22" i="1"/>
  <c r="T22" i="1"/>
  <c r="G16" i="1"/>
  <c r="H23" i="1"/>
  <c r="H24" i="1"/>
  <c r="J8" i="1"/>
  <c r="J13" i="1"/>
  <c r="J16" i="1"/>
  <c r="F8" i="1"/>
  <c r="J10" i="1"/>
  <c r="I13" i="1"/>
  <c r="I19" i="1"/>
  <c r="G19" i="1"/>
  <c r="H6" i="1"/>
  <c r="I10" i="1"/>
  <c r="H10" i="1"/>
  <c r="H8" i="1"/>
  <c r="S13" i="1"/>
  <c r="S15" i="1"/>
  <c r="X23" i="1"/>
  <c r="X24" i="1"/>
  <c r="F15" i="1"/>
  <c r="W24" i="1"/>
  <c r="F6" i="1"/>
  <c r="Z23" i="1"/>
  <c r="G23" i="1"/>
  <c r="G24" i="1"/>
  <c r="M19" i="1"/>
  <c r="E6" i="1"/>
  <c r="L13" i="1"/>
  <c r="L15" i="1"/>
  <c r="L6" i="1"/>
  <c r="H19" i="1"/>
  <c r="E10" i="1"/>
  <c r="K6" i="1"/>
  <c r="F19" i="1"/>
  <c r="K13" i="1"/>
  <c r="D10" i="1"/>
  <c r="F16" i="1"/>
  <c r="J19" i="1"/>
  <c r="I6" i="1"/>
  <c r="V23" i="1"/>
  <c r="V24" i="1"/>
  <c r="Y23" i="1"/>
  <c r="D8" i="1"/>
  <c r="N6" i="1"/>
  <c r="R13" i="1"/>
  <c r="R16" i="1"/>
  <c r="M23" i="1"/>
  <c r="M24" i="1"/>
  <c r="V10" i="1"/>
  <c r="V19" i="1"/>
  <c r="E19" i="1"/>
  <c r="E16" i="1"/>
  <c r="E15" i="1"/>
  <c r="D19" i="1"/>
  <c r="D16" i="1"/>
  <c r="D15" i="1"/>
  <c r="T19" i="1"/>
  <c r="T16" i="1"/>
  <c r="T15" i="1"/>
  <c r="T23" i="1"/>
  <c r="T24" i="1"/>
  <c r="U15" i="1"/>
  <c r="U23" i="1"/>
  <c r="U24" i="1"/>
  <c r="T8" i="1"/>
  <c r="R8" i="1"/>
  <c r="Q8" i="1"/>
  <c r="N16" i="1"/>
  <c r="M10" i="1"/>
  <c r="N8" i="1"/>
  <c r="T6" i="1"/>
  <c r="V8" i="1"/>
  <c r="M16" i="1"/>
  <c r="T10" i="1"/>
  <c r="S8" i="1"/>
  <c r="Q13" i="1"/>
  <c r="O8" i="1"/>
  <c r="H16" i="1"/>
  <c r="L10" i="1"/>
  <c r="S6" i="1"/>
  <c r="U8" i="1"/>
  <c r="N19" i="1"/>
  <c r="P8" i="1"/>
  <c r="U10" i="1"/>
  <c r="P13" i="1"/>
  <c r="R6" i="1"/>
  <c r="N23" i="1"/>
  <c r="N24" i="1"/>
  <c r="P10" i="1"/>
  <c r="S23" i="1"/>
  <c r="S24" i="1"/>
  <c r="O10" i="1"/>
  <c r="H15" i="1"/>
  <c r="Q6" i="1"/>
  <c r="V16" i="1"/>
  <c r="D6" i="1"/>
  <c r="O13" i="1"/>
  <c r="U16" i="1"/>
  <c r="J15" i="1"/>
  <c r="S19" i="1"/>
  <c r="J23" i="1"/>
  <c r="J24" i="1"/>
  <c r="I23" i="1"/>
  <c r="I24" i="1"/>
  <c r="I16" i="1"/>
  <c r="S16" i="1"/>
  <c r="I15" i="1"/>
  <c r="L23" i="1"/>
  <c r="L24" i="1"/>
  <c r="L19" i="1"/>
  <c r="R23" i="1"/>
  <c r="R24" i="1"/>
  <c r="R19" i="1"/>
  <c r="R15" i="1"/>
  <c r="L16" i="1"/>
  <c r="K15" i="1"/>
  <c r="K16" i="1"/>
  <c r="K19" i="1"/>
  <c r="K23" i="1"/>
  <c r="K24" i="1"/>
  <c r="Q19" i="1"/>
  <c r="Q16" i="1"/>
  <c r="Q23" i="1"/>
  <c r="Q24" i="1"/>
  <c r="Q15" i="1"/>
  <c r="O23" i="1"/>
  <c r="O24" i="1"/>
  <c r="O19" i="1"/>
  <c r="O15" i="1"/>
  <c r="O16" i="1"/>
  <c r="P15" i="1"/>
  <c r="P19" i="1"/>
  <c r="P23" i="1"/>
  <c r="P24" i="1"/>
  <c r="P16" i="1"/>
</calcChain>
</file>

<file path=xl/sharedStrings.xml><?xml version="1.0" encoding="utf-8"?>
<sst xmlns="http://schemas.openxmlformats.org/spreadsheetml/2006/main" count="88" uniqueCount="74">
  <si>
    <t>Табела 1. Побарувачка на патнички транспорт</t>
  </si>
  <si>
    <t>единица</t>
  </si>
  <si>
    <t>Патен транспорт вкупно</t>
  </si>
  <si>
    <t>милиони pkm</t>
  </si>
  <si>
    <t>%</t>
  </si>
  <si>
    <t>Железнички транспорт</t>
  </si>
  <si>
    <t>Вкупно побарувачка на патнички транспорт</t>
  </si>
  <si>
    <t>Вкупна побарувачка на патнички транспорт</t>
  </si>
  <si>
    <t>од кое</t>
  </si>
  <si>
    <t>Патен транспорт</t>
  </si>
  <si>
    <t>Побарувачка на патнички транспорт по глава на жител</t>
  </si>
  <si>
    <t>Население</t>
  </si>
  <si>
    <t>милиони</t>
  </si>
  <si>
    <t>Вкупна побарувачка на патнички транспорт по глава на жител</t>
  </si>
  <si>
    <t>km</t>
  </si>
  <si>
    <t>Однос помеѓу вкупна побарувачка на патнички транспорт и БДП</t>
  </si>
  <si>
    <t>БДП 2000=100</t>
  </si>
  <si>
    <t>милиони евра</t>
  </si>
  <si>
    <t xml:space="preserve">pkm/БДП </t>
  </si>
  <si>
    <t>забелешка</t>
  </si>
  <si>
    <t>БДП во милиони евра (по тековен курс)</t>
  </si>
  <si>
    <t>БДП</t>
  </si>
  <si>
    <t>БДП (индекс 2000=100)</t>
  </si>
  <si>
    <t>Вкупна побарувачка на патнички транспорт (индекс 2000=100)</t>
  </si>
  <si>
    <r>
      <t>Извор на податоци:</t>
    </r>
    <r>
      <rPr>
        <b/>
        <sz val="12"/>
        <color indexed="30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Државен завод за статистика</t>
    </r>
    <r>
      <rPr>
        <b/>
        <sz val="16"/>
        <color indexed="30"/>
        <rFont val="Calibri"/>
        <family val="2"/>
        <charset val="204"/>
      </rPr>
      <t xml:space="preserve"> </t>
    </r>
  </si>
  <si>
    <t>Основни информации за документот</t>
  </si>
  <si>
    <t>Име на индикатор</t>
  </si>
  <si>
    <t>Број на индикатор</t>
  </si>
  <si>
    <t>Област</t>
  </si>
  <si>
    <t>Година на публикување</t>
  </si>
  <si>
    <t>Формат на документот</t>
  </si>
  <si>
    <t>xlsx</t>
  </si>
  <si>
    <t>Временска серија</t>
  </si>
  <si>
    <t>SOP (Standard operating procedure)</t>
  </si>
  <si>
    <t>нема</t>
  </si>
  <si>
    <t>Статус на ажурирање</t>
  </si>
  <si>
    <t>Оргинално име на документот</t>
  </si>
  <si>
    <t>Подготвено од</t>
  </si>
  <si>
    <t>Подготвено на</t>
  </si>
  <si>
    <t>Име на документот</t>
  </si>
  <si>
    <t>CSI 007 2016 MK</t>
  </si>
  <si>
    <t>Ажурирано од</t>
  </si>
  <si>
    <t>Статус</t>
  </si>
  <si>
    <t>Завршено</t>
  </si>
  <si>
    <t>Последна промена</t>
  </si>
  <si>
    <t>Претходни верзии</t>
  </si>
  <si>
    <t>Извор на податоци</t>
  </si>
  <si>
    <t>Линк до основни документи:</t>
  </si>
  <si>
    <t>Содржина на документот</t>
  </si>
  <si>
    <t>Worksheet</t>
  </si>
  <si>
    <t>Вид</t>
  </si>
  <si>
    <t>Опис</t>
  </si>
  <si>
    <t>Побарувачка на патнички транспорт</t>
  </si>
  <si>
    <t>Транспорт</t>
  </si>
  <si>
    <t>МК НИ 035</t>
  </si>
  <si>
    <t>В2 - CSI 035 2010 MK</t>
  </si>
  <si>
    <t>В3 - CSI 035 2012 MK</t>
  </si>
  <si>
    <t>В4 - CSI 035 2014 MK</t>
  </si>
  <si>
    <t>В5 - CSI 035 2016 MK</t>
  </si>
  <si>
    <t>Transport 2008</t>
  </si>
  <si>
    <t>В1  - Transport 2008</t>
  </si>
  <si>
    <t>Љубица Дамчевска</t>
  </si>
  <si>
    <t>Sheet1</t>
  </si>
  <si>
    <t>Катерина Николовска</t>
  </si>
  <si>
    <t>Превземени податоци</t>
  </si>
  <si>
    <t>Патнички автомобили и такси превоз</t>
  </si>
  <si>
    <t>Градски и приградски превоз</t>
  </si>
  <si>
    <t>Меѓуградски и меѓународен превоз</t>
  </si>
  <si>
    <t>Железнички патнички транспорт</t>
  </si>
  <si>
    <t>Патнички автомобили и такси превоз - Проценети податоци</t>
  </si>
  <si>
    <t>Градски и приградски превоз - Проценети податоци, дефинитивни од 2014 година</t>
  </si>
  <si>
    <t>Претходни податоци за 2016 година</t>
  </si>
  <si>
    <r>
      <t>1990-</t>
    </r>
    <r>
      <rPr>
        <b/>
        <sz val="11"/>
        <rFont val="Calibri"/>
        <family val="2"/>
        <charset val="204"/>
      </rPr>
      <t>2016</t>
    </r>
  </si>
  <si>
    <t>Население - Вкупно резидентно население во Република Северна Македонија по поединечни години на возраст и по пол - Попис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</si>
</sst>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2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4"/>
      <name val="Calibri"/>
      <family val="2"/>
      <charset val="204"/>
    </font>
    <font>
      <i/>
      <sz val="10"/>
      <name val="Calibri"/>
      <family val="2"/>
      <charset val="204"/>
    </font>
    <font>
      <sz val="12"/>
      <name val="Calibri"/>
      <family val="2"/>
      <charset val="204"/>
    </font>
    <font>
      <sz val="10"/>
      <name val="Arial"/>
      <family val="2"/>
    </font>
    <font>
      <b/>
      <sz val="12"/>
      <name val="Calibri"/>
      <family val="2"/>
      <charset val="204"/>
    </font>
    <font>
      <i/>
      <sz val="12"/>
      <name val="Calibri"/>
      <family val="2"/>
      <charset val="204"/>
    </font>
    <font>
      <b/>
      <sz val="9"/>
      <name val="Macedonian Tms"/>
      <family val="1"/>
    </font>
    <font>
      <b/>
      <sz val="11"/>
      <color indexed="8"/>
      <name val="Calibri"/>
      <family val="2"/>
      <charset val="204"/>
    </font>
    <font>
      <b/>
      <sz val="12"/>
      <color indexed="30"/>
      <name val="Calibri"/>
      <family val="2"/>
      <charset val="204"/>
    </font>
    <font>
      <b/>
      <sz val="16"/>
      <color indexed="30"/>
      <name val="Calibri"/>
      <family val="2"/>
      <charset val="204"/>
    </font>
    <font>
      <sz val="8"/>
      <name val="Arial"/>
      <family val="2"/>
    </font>
    <font>
      <b/>
      <sz val="11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6" fillId="0" borderId="0"/>
    <xf numFmtId="0" fontId="6" fillId="0" borderId="0"/>
    <xf numFmtId="0" fontId="15" fillId="2" borderId="1" applyNumberFormat="0" applyFont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8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9" fillId="0" borderId="0" xfId="0" applyFont="1" applyAlignment="1">
      <alignment vertical="justify" wrapText="1"/>
    </xf>
    <xf numFmtId="0" fontId="10" fillId="0" borderId="0" xfId="0" applyFont="1" applyAlignment="1">
      <alignment horizontal="justify" vertical="center"/>
    </xf>
    <xf numFmtId="0" fontId="16" fillId="0" borderId="0" xfId="1"/>
    <xf numFmtId="0" fontId="17" fillId="3" borderId="2" xfId="5" applyFont="1" applyFill="1" applyBorder="1" applyAlignment="1">
      <alignment vertical="center"/>
    </xf>
    <xf numFmtId="0" fontId="17" fillId="0" borderId="3" xfId="5" applyFont="1" applyBorder="1" applyAlignment="1" applyProtection="1">
      <alignment horizontal="left" vertical="center"/>
      <protection locked="0"/>
    </xf>
    <xf numFmtId="0" fontId="17" fillId="0" borderId="4" xfId="5" applyFont="1" applyBorder="1" applyAlignment="1">
      <alignment vertical="center"/>
    </xf>
    <xf numFmtId="0" fontId="18" fillId="0" borderId="3" xfId="5" applyFont="1" applyBorder="1" applyAlignment="1" applyProtection="1">
      <alignment horizontal="left" vertical="center"/>
      <protection locked="0"/>
    </xf>
    <xf numFmtId="0" fontId="17" fillId="4" borderId="3" xfId="5" applyFont="1" applyFill="1" applyBorder="1" applyAlignment="1" applyProtection="1">
      <alignment horizontal="left" vertical="center"/>
      <protection locked="0"/>
    </xf>
    <xf numFmtId="0" fontId="17" fillId="0" borderId="5" xfId="5" applyFont="1" applyBorder="1" applyAlignment="1" applyProtection="1">
      <alignment horizontal="left" vertical="center"/>
      <protection locked="0"/>
    </xf>
    <xf numFmtId="0" fontId="17" fillId="3" borderId="6" xfId="5" applyFont="1" applyFill="1" applyBorder="1" applyAlignment="1">
      <alignment vertical="center"/>
    </xf>
    <xf numFmtId="14" fontId="17" fillId="0" borderId="7" xfId="5" applyNumberFormat="1" applyFont="1" applyBorder="1" applyAlignment="1" applyProtection="1">
      <alignment horizontal="left" vertical="center"/>
      <protection locked="0"/>
    </xf>
    <xf numFmtId="0" fontId="17" fillId="0" borderId="8" xfId="5" applyFont="1" applyBorder="1" applyAlignment="1">
      <alignment vertical="center"/>
    </xf>
    <xf numFmtId="0" fontId="17" fillId="3" borderId="9" xfId="5" applyFont="1" applyFill="1" applyBorder="1" applyAlignment="1">
      <alignment vertical="center"/>
    </xf>
    <xf numFmtId="0" fontId="17" fillId="0" borderId="10" xfId="5" applyFont="1" applyBorder="1" applyAlignment="1" applyProtection="1">
      <alignment horizontal="left" vertical="center"/>
      <protection locked="0"/>
    </xf>
    <xf numFmtId="0" fontId="17" fillId="0" borderId="11" xfId="5" applyFont="1" applyBorder="1" applyAlignment="1">
      <alignment vertical="center"/>
    </xf>
    <xf numFmtId="0" fontId="18" fillId="0" borderId="5" xfId="5" applyFont="1" applyBorder="1" applyAlignment="1" applyProtection="1">
      <alignment horizontal="left" vertical="center"/>
      <protection locked="0"/>
    </xf>
    <xf numFmtId="0" fontId="17" fillId="3" borderId="12" xfId="5" applyFont="1" applyFill="1" applyBorder="1" applyAlignment="1">
      <alignment vertical="center"/>
    </xf>
    <xf numFmtId="0" fontId="17" fillId="0" borderId="13" xfId="5" applyFont="1" applyBorder="1" applyAlignment="1">
      <alignment vertical="center"/>
    </xf>
    <xf numFmtId="0" fontId="17" fillId="3" borderId="14" xfId="5" applyFont="1" applyFill="1" applyBorder="1" applyAlignment="1">
      <alignment vertical="center"/>
    </xf>
    <xf numFmtId="0" fontId="17" fillId="3" borderId="15" xfId="5" applyFont="1" applyFill="1" applyBorder="1" applyAlignment="1">
      <alignment vertical="center"/>
    </xf>
    <xf numFmtId="0" fontId="17" fillId="3" borderId="16" xfId="5" applyFont="1" applyFill="1" applyBorder="1" applyAlignment="1">
      <alignment vertical="center"/>
    </xf>
    <xf numFmtId="0" fontId="17" fillId="0" borderId="17" xfId="5" applyFont="1" applyBorder="1" applyAlignment="1">
      <alignment vertical="center"/>
    </xf>
    <xf numFmtId="0" fontId="17" fillId="0" borderId="18" xfId="5" applyFont="1" applyBorder="1" applyAlignment="1">
      <alignment vertical="center"/>
    </xf>
    <xf numFmtId="0" fontId="17" fillId="0" borderId="2" xfId="5" applyFont="1" applyBorder="1" applyAlignment="1">
      <alignment vertical="center"/>
    </xf>
    <xf numFmtId="0" fontId="17" fillId="3" borderId="19" xfId="5" applyFont="1" applyFill="1" applyBorder="1" applyAlignment="1">
      <alignment vertical="center"/>
    </xf>
    <xf numFmtId="0" fontId="17" fillId="3" borderId="20" xfId="5" applyFont="1" applyFill="1" applyBorder="1" applyAlignment="1" applyProtection="1">
      <alignment horizontal="left" vertical="center"/>
      <protection locked="0"/>
    </xf>
    <xf numFmtId="0" fontId="17" fillId="3" borderId="21" xfId="5" applyFont="1" applyFill="1" applyBorder="1" applyAlignment="1">
      <alignment vertical="center"/>
    </xf>
    <xf numFmtId="0" fontId="17" fillId="0" borderId="17" xfId="5" applyFont="1" applyBorder="1" applyAlignment="1" applyProtection="1">
      <alignment horizontal="left" vertical="center"/>
      <protection locked="0"/>
    </xf>
    <xf numFmtId="0" fontId="17" fillId="0" borderId="18" xfId="5" applyFont="1" applyBorder="1" applyAlignment="1" applyProtection="1">
      <alignment horizontal="left" vertical="center"/>
      <protection locked="0"/>
    </xf>
    <xf numFmtId="0" fontId="17" fillId="0" borderId="22" xfId="5" applyFont="1" applyBorder="1" applyAlignment="1" applyProtection="1">
      <alignment horizontal="left" vertical="center"/>
      <protection locked="0"/>
    </xf>
    <xf numFmtId="0" fontId="17" fillId="0" borderId="23" xfId="5" applyFont="1" applyBorder="1" applyAlignment="1" applyProtection="1">
      <alignment horizontal="left" vertical="center"/>
      <protection locked="0"/>
    </xf>
    <xf numFmtId="0" fontId="17" fillId="0" borderId="24" xfId="5" applyFont="1" applyBorder="1" applyAlignment="1" applyProtection="1">
      <alignment horizontal="left" vertical="center"/>
      <protection locked="0"/>
    </xf>
    <xf numFmtId="0" fontId="17" fillId="0" borderId="25" xfId="5" applyFont="1" applyBorder="1" applyAlignment="1">
      <alignment vertical="center"/>
    </xf>
    <xf numFmtId="0" fontId="17" fillId="0" borderId="0" xfId="5" applyFont="1" applyAlignment="1" applyProtection="1">
      <alignment horizontal="left" vertical="center"/>
      <protection locked="0"/>
    </xf>
    <xf numFmtId="0" fontId="17" fillId="0" borderId="26" xfId="5" applyFont="1" applyBorder="1" applyAlignment="1">
      <alignment vertical="center"/>
    </xf>
    <xf numFmtId="14" fontId="19" fillId="0" borderId="3" xfId="5" applyNumberFormat="1" applyFont="1" applyBorder="1" applyAlignment="1" applyProtection="1">
      <alignment horizontal="left" vertical="center"/>
      <protection locked="0"/>
    </xf>
    <xf numFmtId="0" fontId="19" fillId="0" borderId="18" xfId="5" applyFont="1" applyBorder="1" applyAlignment="1" applyProtection="1">
      <alignment horizontal="left" vertical="center" wrapText="1"/>
      <protection locked="0"/>
    </xf>
    <xf numFmtId="14" fontId="17" fillId="0" borderId="27" xfId="5" applyNumberFormat="1" applyFont="1" applyBorder="1" applyAlignment="1" applyProtection="1">
      <alignment horizontal="left" vertical="center"/>
      <protection locked="0"/>
    </xf>
    <xf numFmtId="0" fontId="2" fillId="0" borderId="28" xfId="0" applyFont="1" applyBorder="1"/>
    <xf numFmtId="0" fontId="5" fillId="0" borderId="2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/>
    </xf>
    <xf numFmtId="164" fontId="5" fillId="0" borderId="28" xfId="4" applyNumberFormat="1" applyFont="1" applyFill="1" applyBorder="1" applyAlignment="1">
      <alignment horizontal="center" vertical="center" wrapText="1"/>
    </xf>
    <xf numFmtId="1" fontId="5" fillId="0" borderId="28" xfId="2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justify" vertical="center" wrapText="1"/>
    </xf>
    <xf numFmtId="0" fontId="5" fillId="0" borderId="28" xfId="0" applyFont="1" applyBorder="1" applyAlignment="1">
      <alignment horizontal="left" vertical="center"/>
    </xf>
    <xf numFmtId="4" fontId="5" fillId="0" borderId="28" xfId="0" applyNumberFormat="1" applyFont="1" applyBorder="1" applyAlignment="1">
      <alignment horizontal="center" vertical="center"/>
    </xf>
    <xf numFmtId="2" fontId="5" fillId="0" borderId="28" xfId="0" applyNumberFormat="1" applyFont="1" applyBorder="1" applyAlignment="1">
      <alignment horizontal="center" vertical="center"/>
    </xf>
    <xf numFmtId="0" fontId="20" fillId="0" borderId="0" xfId="0" applyFont="1"/>
    <xf numFmtId="1" fontId="2" fillId="0" borderId="0" xfId="0" applyNumberFormat="1" applyFont="1"/>
    <xf numFmtId="1" fontId="5" fillId="0" borderId="28" xfId="0" applyNumberFormat="1" applyFont="1" applyBorder="1" applyAlignment="1">
      <alignment horizontal="center" vertical="center" wrapText="1"/>
    </xf>
    <xf numFmtId="3" fontId="5" fillId="0" borderId="28" xfId="0" applyNumberFormat="1" applyFont="1" applyBorder="1" applyAlignment="1">
      <alignment horizontal="center" vertical="center"/>
    </xf>
    <xf numFmtId="3" fontId="5" fillId="0" borderId="28" xfId="3" applyNumberFormat="1" applyFont="1" applyFill="1" applyBorder="1" applyAlignment="1">
      <alignment horizontal="center" vertical="center"/>
    </xf>
    <xf numFmtId="3" fontId="0" fillId="0" borderId="0" xfId="0" applyNumberFormat="1"/>
    <xf numFmtId="1" fontId="5" fillId="0" borderId="28" xfId="4" applyNumberFormat="1" applyFont="1" applyFill="1" applyBorder="1" applyAlignment="1">
      <alignment horizontal="center" vertical="center" wrapText="1"/>
    </xf>
    <xf numFmtId="2" fontId="5" fillId="0" borderId="28" xfId="0" applyNumberFormat="1" applyFont="1" applyBorder="1" applyAlignment="1">
      <alignment horizontal="center" vertical="center" wrapText="1"/>
    </xf>
    <xf numFmtId="10" fontId="7" fillId="0" borderId="2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17" fillId="5" borderId="31" xfId="5" applyFont="1" applyFill="1" applyBorder="1" applyAlignment="1">
      <alignment horizontal="left" vertical="center"/>
    </xf>
    <xf numFmtId="0" fontId="17" fillId="5" borderId="32" xfId="5" applyFont="1" applyFill="1" applyBorder="1" applyAlignment="1">
      <alignment vertical="center"/>
    </xf>
    <xf numFmtId="0" fontId="17" fillId="5" borderId="33" xfId="5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</cellXfs>
  <cellStyles count="6">
    <cellStyle name="Normal" xfId="0" builtinId="0"/>
    <cellStyle name="Normal 2" xfId="1" xr:uid="{A8633137-1930-4F8B-BB11-E1A1022F6E7B}"/>
    <cellStyle name="Normal_H-1" xfId="2" xr:uid="{C39F1770-3B4D-4C18-954F-99F2442E9E29}"/>
    <cellStyle name="Note 2" xfId="3" xr:uid="{69B9FB4F-2A1F-4B86-9067-9E2E1525C535}"/>
    <cellStyle name="Percent" xfId="4" builtinId="5"/>
    <cellStyle name="Standard 2 2" xfId="5" xr:uid="{908D5708-7336-4833-8C28-95389EDFB6BB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2" defaultTableStyle="TableStyleMedium2" defaultPivotStyle="PivotStyleLight16">
    <tableStyle name="Invisible" pivot="0" table="0" count="0" xr9:uid="{47BEA8C8-D9BA-4B9E-A790-9C4C8F1B0B10}"/>
    <tableStyle name="Styl tabulky 1" pivot="0" count="0" xr9:uid="{ED222203-91E6-408B-8E1D-EE34DF0F488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Sheet1!$B$15</c:f>
              <c:strCache>
                <c:ptCount val="1"/>
                <c:pt idx="0">
                  <c:v>Патен транспорт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Sheet1!$D$3:$AC$3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Sheet1!$D$15:$AC$15</c:f>
              <c:numCache>
                <c:formatCode>0.0%</c:formatCode>
                <c:ptCount val="26"/>
                <c:pt idx="0">
                  <c:v>0.94740740740740736</c:v>
                </c:pt>
                <c:pt idx="1">
                  <c:v>0.99021968101113456</c:v>
                </c:pt>
                <c:pt idx="2">
                  <c:v>0.97371172516803584</c:v>
                </c:pt>
                <c:pt idx="3">
                  <c:v>0.97944358578052548</c:v>
                </c:pt>
                <c:pt idx="4">
                  <c:v>0.98534908058005677</c:v>
                </c:pt>
                <c:pt idx="5">
                  <c:v>0.98662012798138454</c:v>
                </c:pt>
                <c:pt idx="6">
                  <c:v>0.98463047743623289</c:v>
                </c:pt>
                <c:pt idx="7">
                  <c:v>0.98383768913342506</c:v>
                </c:pt>
                <c:pt idx="8">
                  <c:v>0.98088128186453027</c:v>
                </c:pt>
                <c:pt idx="9">
                  <c:v>0.98062910964990224</c:v>
                </c:pt>
                <c:pt idx="10">
                  <c:v>0.97592713077423554</c:v>
                </c:pt>
                <c:pt idx="11">
                  <c:v>0.97501216939802049</c:v>
                </c:pt>
                <c:pt idx="12">
                  <c:v>0.97727939020815013</c:v>
                </c:pt>
                <c:pt idx="13">
                  <c:v>0.98110749185667756</c:v>
                </c:pt>
                <c:pt idx="14">
                  <c:v>0.98626716604244691</c:v>
                </c:pt>
                <c:pt idx="15">
                  <c:v>0.9900299102691924</c:v>
                </c:pt>
                <c:pt idx="16">
                  <c:v>0.99141907111444816</c:v>
                </c:pt>
                <c:pt idx="17">
                  <c:v>0.98114606503548352</c:v>
                </c:pt>
                <c:pt idx="18">
                  <c:v>0.99111729452054798</c:v>
                </c:pt>
                <c:pt idx="19">
                  <c:v>0.99489531060737146</c:v>
                </c:pt>
                <c:pt idx="20">
                  <c:v>0.99455874851215775</c:v>
                </c:pt>
                <c:pt idx="21">
                  <c:v>0.99474264394132117</c:v>
                </c:pt>
                <c:pt idx="22">
                  <c:v>0.99759082586489356</c:v>
                </c:pt>
                <c:pt idx="23">
                  <c:v>0.99773262405162644</c:v>
                </c:pt>
                <c:pt idx="24">
                  <c:v>0.99616506877865774</c:v>
                </c:pt>
                <c:pt idx="25">
                  <c:v>0.99763383614315293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BB2-B5AE-280F5EFBAD9C}"/>
            </c:ext>
          </c:extLst>
        </c:ser>
        <c:ser>
          <c:idx val="1"/>
          <c:order val="1"/>
          <c:tx>
            <c:strRef>
              <c:f>Sheet1!$B$16</c:f>
              <c:strCache>
                <c:ptCount val="1"/>
                <c:pt idx="0">
                  <c:v>Железнички транспорт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Sheet1!$D$3:$AC$3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Sheet1!$D$16:$AC$16</c:f>
              <c:numCache>
                <c:formatCode>0.0%</c:formatCode>
                <c:ptCount val="26"/>
                <c:pt idx="0">
                  <c:v>5.2592592592592594E-2</c:v>
                </c:pt>
                <c:pt idx="1">
                  <c:v>9.7803189888654822E-3</c:v>
                </c:pt>
                <c:pt idx="2">
                  <c:v>2.6288274831964151E-2</c:v>
                </c:pt>
                <c:pt idx="3">
                  <c:v>2.0556414219474496E-2</c:v>
                </c:pt>
                <c:pt idx="4">
                  <c:v>1.465091941994319E-2</c:v>
                </c:pt>
                <c:pt idx="5">
                  <c:v>1.3379872018615475E-2</c:v>
                </c:pt>
                <c:pt idx="6">
                  <c:v>1.5369522563767168E-2</c:v>
                </c:pt>
                <c:pt idx="7">
                  <c:v>1.6162310866574967E-2</c:v>
                </c:pt>
                <c:pt idx="8">
                  <c:v>1.9118718135469774E-2</c:v>
                </c:pt>
                <c:pt idx="9">
                  <c:v>1.9370890350097744E-2</c:v>
                </c:pt>
                <c:pt idx="10">
                  <c:v>2.4072869225764477E-2</c:v>
                </c:pt>
                <c:pt idx="11">
                  <c:v>2.4987830601979556E-2</c:v>
                </c:pt>
                <c:pt idx="12">
                  <c:v>2.2720609791849897E-2</c:v>
                </c:pt>
                <c:pt idx="13">
                  <c:v>1.8892508143322474E-2</c:v>
                </c:pt>
                <c:pt idx="14">
                  <c:v>1.3732833957553059E-2</c:v>
                </c:pt>
                <c:pt idx="15">
                  <c:v>9.9700897308075773E-3</c:v>
                </c:pt>
                <c:pt idx="16">
                  <c:v>8.5809288855518608E-3</c:v>
                </c:pt>
                <c:pt idx="17">
                  <c:v>1.8853934964516469E-2</c:v>
                </c:pt>
                <c:pt idx="18">
                  <c:v>8.8827054794520556E-3</c:v>
                </c:pt>
                <c:pt idx="19">
                  <c:v>5.1046893926284826E-3</c:v>
                </c:pt>
                <c:pt idx="20">
                  <c:v>5.4412514878422035E-3</c:v>
                </c:pt>
                <c:pt idx="21">
                  <c:v>5.2573560586788772E-3</c:v>
                </c:pt>
                <c:pt idx="22">
                  <c:v>2.4091741351064855E-3</c:v>
                </c:pt>
                <c:pt idx="23">
                  <c:v>2.1801691811284556E-3</c:v>
                </c:pt>
                <c:pt idx="24">
                  <c:v>3.834931221342226E-3</c:v>
                </c:pt>
                <c:pt idx="25">
                  <c:v>2.3661638568470865E-3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55-4BB2-B5AE-280F5EFBA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432640"/>
        <c:axId val="1"/>
      </c:barChart>
      <c:catAx>
        <c:axId val="91143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mk-MK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mk-MK"/>
          </a:p>
        </c:txPr>
        <c:crossAx val="9114326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2689472983627371"/>
          <c:y val="0.91715971324479972"/>
          <c:w val="0.34323937076135963"/>
          <c:h val="5.91715438555254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mk-MK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87373926744007E-2"/>
          <c:y val="3.7606837606837605E-2"/>
          <c:w val="0.88279131775194764"/>
          <c:h val="0.8044503667810754"/>
        </c:manualLayout>
      </c:layout>
      <c:lineChart>
        <c:grouping val="standard"/>
        <c:varyColors val="0"/>
        <c:ser>
          <c:idx val="0"/>
          <c:order val="0"/>
          <c:tx>
            <c:strRef>
              <c:f>Sheet1!$B$19</c:f>
              <c:strCache>
                <c:ptCount val="1"/>
                <c:pt idx="0">
                  <c:v>Вкупна побарувачка на патнички транспорт по глава на жител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Sheet1!$D$3:$AC$3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Sheet1!$D$19:$AC$19</c:f>
              <c:numCache>
                <c:formatCode>0</c:formatCode>
                <c:ptCount val="26"/>
                <c:pt idx="0">
                  <c:v>3232.7586206896549</c:v>
                </c:pt>
                <c:pt idx="1">
                  <c:v>3365.4040915535747</c:v>
                </c:pt>
                <c:pt idx="2">
                  <c:v>3296.223940383396</c:v>
                </c:pt>
                <c:pt idx="3">
                  <c:v>3173.6672927342638</c:v>
                </c:pt>
                <c:pt idx="4">
                  <c:v>3305.406951978945</c:v>
                </c:pt>
                <c:pt idx="5">
                  <c:v>3387.3723331093479</c:v>
                </c:pt>
                <c:pt idx="6">
                  <c:v>3005.1159691744679</c:v>
                </c:pt>
                <c:pt idx="7">
                  <c:v>2853.0586495849425</c:v>
                </c:pt>
                <c:pt idx="8">
                  <c:v>2689.5977895541546</c:v>
                </c:pt>
                <c:pt idx="9">
                  <c:v>2751.3511055522335</c:v>
                </c:pt>
                <c:pt idx="10">
                  <c:v>3001.0460705480132</c:v>
                </c:pt>
                <c:pt idx="11">
                  <c:v>3002.3549219036963</c:v>
                </c:pt>
                <c:pt idx="12">
                  <c:v>3316.0224840129022</c:v>
                </c:pt>
                <c:pt idx="13">
                  <c:v>3726.1007654163473</c:v>
                </c:pt>
                <c:pt idx="14">
                  <c:v>3495.6218657475606</c:v>
                </c:pt>
                <c:pt idx="15">
                  <c:v>3884.267795673185</c:v>
                </c:pt>
                <c:pt idx="16">
                  <c:v>4505.6670010999569</c:v>
                </c:pt>
                <c:pt idx="17">
                  <c:v>4558.0554614107814</c:v>
                </c:pt>
                <c:pt idx="18">
                  <c:v>4505.9511926014447</c:v>
                </c:pt>
                <c:pt idx="19">
                  <c:v>5571.4576317593337</c:v>
                </c:pt>
                <c:pt idx="20">
                  <c:v>5665.1111131447233</c:v>
                </c:pt>
                <c:pt idx="21">
                  <c:v>5678.7374548200169</c:v>
                </c:pt>
                <c:pt idx="22">
                  <c:v>5649.7667300226003</c:v>
                </c:pt>
                <c:pt idx="23">
                  <c:v>6252.1638855342035</c:v>
                </c:pt>
                <c:pt idx="24">
                  <c:v>6554.8095744483189</c:v>
                </c:pt>
                <c:pt idx="25">
                  <c:v>7405.3509738825032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D-4CBD-BDB2-1DB24E081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1426160"/>
        <c:axId val="1"/>
      </c:lineChart>
      <c:catAx>
        <c:axId val="91142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mk-MK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km</a:t>
                </a:r>
              </a:p>
            </c:rich>
          </c:tx>
          <c:layout>
            <c:manualLayout>
              <c:xMode val="edge"/>
              <c:yMode val="edge"/>
              <c:x val="1.2345386438345693E-2"/>
              <c:y val="0.4085132754632085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mk-MK"/>
          </a:p>
        </c:txPr>
        <c:crossAx val="9114261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096208240960172"/>
          <c:y val="0.91421044067604762"/>
          <c:w val="0.61661799556608821"/>
          <c:h val="5.63004152782788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mk-MK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27172102467055E-2"/>
          <c:y val="4.113053926347187E-2"/>
          <c:w val="0.90633331731669575"/>
          <c:h val="0.75995369354892373"/>
        </c:manualLayout>
      </c:layout>
      <c:lineChart>
        <c:grouping val="standard"/>
        <c:varyColors val="0"/>
        <c:ser>
          <c:idx val="0"/>
          <c:order val="0"/>
          <c:tx>
            <c:strRef>
              <c:f>Sheet1!$B$22</c:f>
              <c:strCache>
                <c:ptCount val="1"/>
                <c:pt idx="0">
                  <c:v>БДП (индекс 2000=100)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Sheet1!$F$3:$AC$3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Sheet1!$F$22:$AC$22</c:f>
              <c:numCache>
                <c:formatCode>#,##0.00</c:formatCode>
                <c:ptCount val="24"/>
                <c:pt idx="0" formatCode="General">
                  <c:v>1</c:v>
                </c:pt>
                <c:pt idx="1">
                  <c:v>1.0117216117216117</c:v>
                </c:pt>
                <c:pt idx="2">
                  <c:v>1.0356532356532357</c:v>
                </c:pt>
                <c:pt idx="3">
                  <c:v>1.071062271062271</c:v>
                </c:pt>
                <c:pt idx="4">
                  <c:v>1.117948717948718</c:v>
                </c:pt>
                <c:pt idx="5">
                  <c:v>1.2288156288156289</c:v>
                </c:pt>
                <c:pt idx="6">
                  <c:v>1.3362637362637362</c:v>
                </c:pt>
                <c:pt idx="7">
                  <c:v>1.4884004884004884</c:v>
                </c:pt>
                <c:pt idx="8">
                  <c:v>1.6537240537240536</c:v>
                </c:pt>
                <c:pt idx="9">
                  <c:v>1.6525030525030524</c:v>
                </c:pt>
                <c:pt idx="10">
                  <c:v>1.7360195360195361</c:v>
                </c:pt>
                <c:pt idx="11">
                  <c:v>1.8422466422466421</c:v>
                </c:pt>
                <c:pt idx="12">
                  <c:v>1.8522588522588523</c:v>
                </c:pt>
                <c:pt idx="13">
                  <c:v>1.9902319902319903</c:v>
                </c:pt>
                <c:pt idx="14">
                  <c:v>2.090842490842491</c:v>
                </c:pt>
                <c:pt idx="15">
                  <c:v>2.2155015823995079</c:v>
                </c:pt>
                <c:pt idx="16">
                  <c:v>2.3743297670661905</c:v>
                </c:pt>
                <c:pt idx="17">
                  <c:v>2.4512820512820515</c:v>
                </c:pt>
                <c:pt idx="18">
                  <c:v>2.6236874236874237</c:v>
                </c:pt>
                <c:pt idx="19">
                  <c:v>2.7501831501831502</c:v>
                </c:pt>
                <c:pt idx="20">
                  <c:v>2.65006105006105</c:v>
                </c:pt>
                <c:pt idx="21">
                  <c:v>2.8903540903540903</c:v>
                </c:pt>
                <c:pt idx="22">
                  <c:v>3.233943833943834</c:v>
                </c:pt>
                <c:pt idx="23">
                  <c:v>3.561172161172161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5-4D37-AE33-255B8A32B2C7}"/>
            </c:ext>
          </c:extLst>
        </c:ser>
        <c:ser>
          <c:idx val="1"/>
          <c:order val="1"/>
          <c:tx>
            <c:strRef>
              <c:f>Sheet1!$B$23</c:f>
              <c:strCache>
                <c:ptCount val="1"/>
                <c:pt idx="0">
                  <c:v>Вкупна побарувачка на патнички транспорт (индекс 2000=100)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Sheet1!$F$3:$AC$3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Sheet1!$F$23:$AC$23</c:f>
              <c:numCache>
                <c:formatCode>#,##0.00</c:formatCode>
                <c:ptCount val="24"/>
                <c:pt idx="0" formatCode="General">
                  <c:v>1</c:v>
                </c:pt>
                <c:pt idx="1">
                  <c:v>0.9663928304705004</c:v>
                </c:pt>
                <c:pt idx="2">
                  <c:v>0.99910380881254668</c:v>
                </c:pt>
                <c:pt idx="3">
                  <c:v>1.0270351008215086</c:v>
                </c:pt>
                <c:pt idx="4">
                  <c:v>0.91351755041075433</c:v>
                </c:pt>
                <c:pt idx="5">
                  <c:v>0.86870799103808816</c:v>
                </c:pt>
                <c:pt idx="6">
                  <c:v>0.8203136669156087</c:v>
                </c:pt>
                <c:pt idx="7">
                  <c:v>0.84047796863330848</c:v>
                </c:pt>
                <c:pt idx="8">
                  <c:v>0.91829723674383867</c:v>
                </c:pt>
                <c:pt idx="9">
                  <c:v>0.92053771471247203</c:v>
                </c:pt>
                <c:pt idx="10">
                  <c:v>1.0189693801344286</c:v>
                </c:pt>
                <c:pt idx="11">
                  <c:v>1.1463778939507094</c:v>
                </c:pt>
                <c:pt idx="12">
                  <c:v>1.0767737117251681</c:v>
                </c:pt>
                <c:pt idx="13">
                  <c:v>1.198506348020911</c:v>
                </c:pt>
                <c:pt idx="14">
                  <c:v>1.3925317401045556</c:v>
                </c:pt>
                <c:pt idx="15">
                  <c:v>1.4101568334578043</c:v>
                </c:pt>
                <c:pt idx="16">
                  <c:v>1.3956684092606422</c:v>
                </c:pt>
                <c:pt idx="17">
                  <c:v>1.7263629574309185</c:v>
                </c:pt>
                <c:pt idx="18">
                  <c:v>1.7568334578043316</c:v>
                </c:pt>
                <c:pt idx="19">
                  <c:v>1.7614637789395071</c:v>
                </c:pt>
                <c:pt idx="20">
                  <c:v>1.5499626587005229</c:v>
                </c:pt>
                <c:pt idx="21">
                  <c:v>1.7127707244212098</c:v>
                </c:pt>
                <c:pt idx="22">
                  <c:v>1.7916355489171023</c:v>
                </c:pt>
                <c:pt idx="23">
                  <c:v>2.0200149365197908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5-4D37-AE33-255B8A32B2C7}"/>
            </c:ext>
          </c:extLst>
        </c:ser>
        <c:ser>
          <c:idx val="2"/>
          <c:order val="2"/>
          <c:tx>
            <c:strRef>
              <c:f>Sheet1!$B$24</c:f>
              <c:strCache>
                <c:ptCount val="1"/>
                <c:pt idx="0">
                  <c:v>pkm/БДП </c:v>
                </c:pt>
              </c:strCache>
            </c:strRef>
          </c:tx>
          <c:spPr>
            <a:ln w="34925" cap="rnd">
              <a:solidFill>
                <a:srgbClr val="FFC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Sheet1!$F$3:$AC$3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Sheet1!$F$24:$AC$24</c:f>
              <c:numCache>
                <c:formatCode>0.00</c:formatCode>
                <c:ptCount val="24"/>
                <c:pt idx="0">
                  <c:v>1</c:v>
                </c:pt>
                <c:pt idx="1">
                  <c:v>0.95519638927750405</c:v>
                </c:pt>
                <c:pt idx="2">
                  <c:v>0.96470881798806374</c:v>
                </c:pt>
                <c:pt idx="3">
                  <c:v>0.95889392108164107</c:v>
                </c:pt>
                <c:pt idx="4">
                  <c:v>0.81713725839494078</c:v>
                </c:pt>
                <c:pt idx="5">
                  <c:v>0.70694738141911184</c:v>
                </c:pt>
                <c:pt idx="6">
                  <c:v>0.61388605007664798</c:v>
                </c:pt>
                <c:pt idx="7">
                  <c:v>0.56468536202680852</c:v>
                </c:pt>
                <c:pt idx="8">
                  <c:v>0.55529048796013281</c:v>
                </c:pt>
                <c:pt idx="9">
                  <c:v>0.5570565895888242</c:v>
                </c:pt>
                <c:pt idx="10">
                  <c:v>0.58695732334371709</c:v>
                </c:pt>
                <c:pt idx="11">
                  <c:v>0.6222716696352274</c:v>
                </c:pt>
                <c:pt idx="12">
                  <c:v>0.58133003948774731</c:v>
                </c:pt>
                <c:pt idx="13">
                  <c:v>0.60219429388289947</c:v>
                </c:pt>
                <c:pt idx="14">
                  <c:v>0.66601465495540235</c:v>
                </c:pt>
                <c:pt idx="15">
                  <c:v>0.636495520770754</c:v>
                </c:pt>
                <c:pt idx="16">
                  <c:v>0.58781574009628057</c:v>
                </c:pt>
                <c:pt idx="17">
                  <c:v>0.70426940732014454</c:v>
                </c:pt>
                <c:pt idx="18">
                  <c:v>0.66960471050900394</c:v>
                </c:pt>
                <c:pt idx="19">
                  <c:v>0.64048962659894171</c:v>
                </c:pt>
                <c:pt idx="20">
                  <c:v>0.58487809504042032</c:v>
                </c:pt>
                <c:pt idx="21">
                  <c:v>0.59258162525387414</c:v>
                </c:pt>
                <c:pt idx="22">
                  <c:v>0.55400948220309099</c:v>
                </c:pt>
                <c:pt idx="23">
                  <c:v>0.56723315950411735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E5-4D37-AE33-255B8A32B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1433000"/>
        <c:axId val="1"/>
      </c:lineChart>
      <c:catAx>
        <c:axId val="91143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mk-MK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mk-MK"/>
          </a:p>
        </c:txPr>
        <c:crossAx val="911433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6509686289213848E-2"/>
          <c:y val="0.89295909251449113"/>
          <c:w val="0.96170903637045368"/>
          <c:h val="7.0422648356290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mk-MK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501750106904615E-2"/>
          <c:y val="4.5548654244306423E-2"/>
          <c:w val="0.88948583662570435"/>
          <c:h val="0.7358270066987895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Sheet1!$B$5</c:f>
              <c:strCache>
                <c:ptCount val="1"/>
                <c:pt idx="0">
                  <c:v>Патнички автомобили и такси превоз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numRef>
              <c:f>Sheet1!$D$3:$AC$3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Sheet1!$D$5:$AC$5</c:f>
              <c:numCache>
                <c:formatCode>General</c:formatCode>
                <c:ptCount val="26"/>
                <c:pt idx="0">
                  <c:v>3692</c:v>
                </c:pt>
                <c:pt idx="1">
                  <c:v>4575</c:v>
                </c:pt>
                <c:pt idx="2">
                  <c:v>4793</c:v>
                </c:pt>
                <c:pt idx="3">
                  <c:v>4671</c:v>
                </c:pt>
                <c:pt idx="4">
                  <c:v>4687</c:v>
                </c:pt>
                <c:pt idx="5">
                  <c:v>4637</c:v>
                </c:pt>
                <c:pt idx="6">
                  <c:v>4200</c:v>
                </c:pt>
                <c:pt idx="7">
                  <c:v>3974</c:v>
                </c:pt>
                <c:pt idx="8">
                  <c:v>3806</c:v>
                </c:pt>
                <c:pt idx="9">
                  <c:v>3974</c:v>
                </c:pt>
                <c:pt idx="10">
                  <c:v>4215</c:v>
                </c:pt>
                <c:pt idx="11">
                  <c:v>4244</c:v>
                </c:pt>
                <c:pt idx="12">
                  <c:v>4683</c:v>
                </c:pt>
                <c:pt idx="13">
                  <c:v>5322</c:v>
                </c:pt>
                <c:pt idx="14">
                  <c:v>5116</c:v>
                </c:pt>
                <c:pt idx="15">
                  <c:v>5964</c:v>
                </c:pt>
                <c:pt idx="16">
                  <c:v>6769</c:v>
                </c:pt>
                <c:pt idx="17">
                  <c:v>6987</c:v>
                </c:pt>
                <c:pt idx="18">
                  <c:v>7192</c:v>
                </c:pt>
                <c:pt idx="19">
                  <c:v>9168</c:v>
                </c:pt>
                <c:pt idx="20">
                  <c:v>9452</c:v>
                </c:pt>
                <c:pt idx="21">
                  <c:v>9703</c:v>
                </c:pt>
                <c:pt idx="22">
                  <c:v>9690</c:v>
                </c:pt>
                <c:pt idx="23">
                  <c:v>10810</c:v>
                </c:pt>
                <c:pt idx="24">
                  <c:v>10919</c:v>
                </c:pt>
                <c:pt idx="25" formatCode="0">
                  <c:v>12482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A-4BC9-876F-7C531A132360}"/>
            </c:ext>
          </c:extLst>
        </c:ser>
        <c:ser>
          <c:idx val="3"/>
          <c:order val="1"/>
          <c:tx>
            <c:strRef>
              <c:f>Sheet1!$B$7</c:f>
              <c:strCache>
                <c:ptCount val="1"/>
                <c:pt idx="0">
                  <c:v>Градски и приградски превоз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numRef>
              <c:f>Sheet1!$D$3:$AC$3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Sheet1!$D$7:$AC$7</c:f>
              <c:numCache>
                <c:formatCode>0</c:formatCode>
                <c:ptCount val="26"/>
                <c:pt idx="0">
                  <c:v>1211</c:v>
                </c:pt>
                <c:pt idx="1">
                  <c:v>1035</c:v>
                </c:pt>
                <c:pt idx="2">
                  <c:v>952</c:v>
                </c:pt>
                <c:pt idx="3">
                  <c:v>835</c:v>
                </c:pt>
                <c:pt idx="4">
                  <c:v>862</c:v>
                </c:pt>
                <c:pt idx="5">
                  <c:v>803</c:v>
                </c:pt>
                <c:pt idx="6">
                  <c:v>712</c:v>
                </c:pt>
                <c:pt idx="7">
                  <c:v>661</c:v>
                </c:pt>
                <c:pt idx="8">
                  <c:v>565</c:v>
                </c:pt>
                <c:pt idx="9">
                  <c:v>517</c:v>
                </c:pt>
                <c:pt idx="10">
                  <c:v>546</c:v>
                </c:pt>
                <c:pt idx="11">
                  <c:v>552</c:v>
                </c:pt>
                <c:pt idx="12">
                  <c:v>543</c:v>
                </c:pt>
                <c:pt idx="13">
                  <c:v>568</c:v>
                </c:pt>
                <c:pt idx="14">
                  <c:v>591</c:v>
                </c:pt>
                <c:pt idx="15">
                  <c:v>585</c:v>
                </c:pt>
                <c:pt idx="16">
                  <c:v>1266</c:v>
                </c:pt>
                <c:pt idx="17">
                  <c:v>1028</c:v>
                </c:pt>
                <c:pt idx="18">
                  <c:v>1101</c:v>
                </c:pt>
                <c:pt idx="19">
                  <c:v>1248</c:v>
                </c:pt>
                <c:pt idx="20">
                  <c:v>1278</c:v>
                </c:pt>
                <c:pt idx="21">
                  <c:v>982</c:v>
                </c:pt>
                <c:pt idx="22">
                  <c:v>309</c:v>
                </c:pt>
                <c:pt idx="23">
                  <c:v>177</c:v>
                </c:pt>
                <c:pt idx="24">
                  <c:v>346</c:v>
                </c:pt>
                <c:pt idx="25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DA-4BC9-876F-7C531A132360}"/>
            </c:ext>
          </c:extLst>
        </c:ser>
        <c:ser>
          <c:idx val="5"/>
          <c:order val="2"/>
          <c:tx>
            <c:strRef>
              <c:f>Sheet1!$B$9</c:f>
              <c:strCache>
                <c:ptCount val="1"/>
                <c:pt idx="0">
                  <c:v>Меѓуградски и меѓународен превоз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numRef>
              <c:f>Sheet1!$D$3:$AC$3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Sheet1!$D$9:$AC$9</c:f>
              <c:numCache>
                <c:formatCode>General</c:formatCode>
                <c:ptCount val="26"/>
                <c:pt idx="0">
                  <c:v>1492</c:v>
                </c:pt>
                <c:pt idx="1">
                  <c:v>971</c:v>
                </c:pt>
                <c:pt idx="2">
                  <c:v>774</c:v>
                </c:pt>
                <c:pt idx="3">
                  <c:v>831</c:v>
                </c:pt>
                <c:pt idx="4">
                  <c:v>1042</c:v>
                </c:pt>
                <c:pt idx="5">
                  <c:v>1344</c:v>
                </c:pt>
                <c:pt idx="6">
                  <c:v>1110</c:v>
                </c:pt>
                <c:pt idx="7">
                  <c:v>1087</c:v>
                </c:pt>
                <c:pt idx="8">
                  <c:v>1016</c:v>
                </c:pt>
                <c:pt idx="9">
                  <c:v>1027</c:v>
                </c:pt>
                <c:pt idx="10">
                  <c:v>1239</c:v>
                </c:pt>
                <c:pt idx="11">
                  <c:v>1213</c:v>
                </c:pt>
                <c:pt idx="12">
                  <c:v>1441</c:v>
                </c:pt>
                <c:pt idx="13">
                  <c:v>1640</c:v>
                </c:pt>
                <c:pt idx="14">
                  <c:v>1403</c:v>
                </c:pt>
                <c:pt idx="15">
                  <c:v>1395</c:v>
                </c:pt>
                <c:pt idx="16">
                  <c:v>1208</c:v>
                </c:pt>
                <c:pt idx="17">
                  <c:v>1248</c:v>
                </c:pt>
                <c:pt idx="18">
                  <c:v>968</c:v>
                </c:pt>
                <c:pt idx="19">
                  <c:v>1083</c:v>
                </c:pt>
                <c:pt idx="20">
                  <c:v>968</c:v>
                </c:pt>
                <c:pt idx="21">
                  <c:v>1046</c:v>
                </c:pt>
                <c:pt idx="22">
                  <c:v>353</c:v>
                </c:pt>
                <c:pt idx="23">
                  <c:v>454</c:v>
                </c:pt>
                <c:pt idx="24">
                  <c:v>684</c:v>
                </c:pt>
                <c:pt idx="25">
                  <c:v>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DA-4BC9-876F-7C531A132360}"/>
            </c:ext>
          </c:extLst>
        </c:ser>
        <c:ser>
          <c:idx val="7"/>
          <c:order val="3"/>
          <c:tx>
            <c:strRef>
              <c:f>Sheet1!$B$11</c:f>
              <c:strCache>
                <c:ptCount val="1"/>
                <c:pt idx="0">
                  <c:v>Железнички патнички транспорт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Sheet1!$D$3:$AC$3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Sheet1!$D$11:$AC$11</c:f>
              <c:numCache>
                <c:formatCode>General</c:formatCode>
                <c:ptCount val="26"/>
                <c:pt idx="0">
                  <c:v>355</c:v>
                </c:pt>
                <c:pt idx="1">
                  <c:v>65</c:v>
                </c:pt>
                <c:pt idx="2">
                  <c:v>176</c:v>
                </c:pt>
                <c:pt idx="3">
                  <c:v>133</c:v>
                </c:pt>
                <c:pt idx="4">
                  <c:v>98</c:v>
                </c:pt>
                <c:pt idx="5">
                  <c:v>92</c:v>
                </c:pt>
                <c:pt idx="6">
                  <c:v>94</c:v>
                </c:pt>
                <c:pt idx="7">
                  <c:v>94</c:v>
                </c:pt>
                <c:pt idx="8">
                  <c:v>105</c:v>
                </c:pt>
                <c:pt idx="9">
                  <c:v>109</c:v>
                </c:pt>
                <c:pt idx="10">
                  <c:v>148</c:v>
                </c:pt>
                <c:pt idx="11">
                  <c:v>154</c:v>
                </c:pt>
                <c:pt idx="12">
                  <c:v>155</c:v>
                </c:pt>
                <c:pt idx="13">
                  <c:v>145</c:v>
                </c:pt>
                <c:pt idx="14">
                  <c:v>99</c:v>
                </c:pt>
                <c:pt idx="15">
                  <c:v>80</c:v>
                </c:pt>
                <c:pt idx="16">
                  <c:v>80</c:v>
                </c:pt>
                <c:pt idx="17">
                  <c:v>178</c:v>
                </c:pt>
                <c:pt idx="18">
                  <c:v>83</c:v>
                </c:pt>
                <c:pt idx="19">
                  <c:v>59</c:v>
                </c:pt>
                <c:pt idx="20">
                  <c:v>64</c:v>
                </c:pt>
                <c:pt idx="21">
                  <c:v>62</c:v>
                </c:pt>
                <c:pt idx="22">
                  <c:v>25</c:v>
                </c:pt>
                <c:pt idx="23">
                  <c:v>25</c:v>
                </c:pt>
                <c:pt idx="24">
                  <c:v>46</c:v>
                </c:pt>
                <c:pt idx="25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DA-4BC9-876F-7C531A132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429040"/>
        <c:axId val="1"/>
      </c:barChart>
      <c:catAx>
        <c:axId val="91142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mk-MK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mk-MK"/>
                  <a:t>милиони </a:t>
                </a:r>
                <a:r>
                  <a:rPr lang="en-AU"/>
                  <a:t>pkm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mk-MK"/>
          </a:p>
        </c:txPr>
        <c:crossAx val="9114290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6865689202642771"/>
          <c:w val="1"/>
          <c:h val="0.10149244275500047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Calibri"/>
          <a:ea typeface="Calibri"/>
          <a:cs typeface="Calibri"/>
        </a:defRPr>
      </a:pPr>
      <a:endParaRPr lang="mk-MK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57150</xdr:colOff>
      <xdr:row>10</xdr:row>
      <xdr:rowOff>352425</xdr:rowOff>
    </xdr:from>
    <xdr:to>
      <xdr:col>46</xdr:col>
      <xdr:colOff>67235</xdr:colOff>
      <xdr:row>22</xdr:row>
      <xdr:rowOff>112059</xdr:rowOff>
    </xdr:to>
    <xdr:graphicFrame macro="">
      <xdr:nvGraphicFramePr>
        <xdr:cNvPr id="1291" name="Chart 3">
          <a:extLst>
            <a:ext uri="{FF2B5EF4-FFF2-40B4-BE49-F238E27FC236}">
              <a16:creationId xmlns:a16="http://schemas.microsoft.com/office/drawing/2014/main" id="{02166427-89E0-8678-A93C-4E6F3133F3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952499</xdr:colOff>
      <xdr:row>42</xdr:row>
      <xdr:rowOff>28575</xdr:rowOff>
    </xdr:from>
    <xdr:to>
      <xdr:col>45</xdr:col>
      <xdr:colOff>123264</xdr:colOff>
      <xdr:row>62</xdr:row>
      <xdr:rowOff>56029</xdr:rowOff>
    </xdr:to>
    <xdr:graphicFrame macro="">
      <xdr:nvGraphicFramePr>
        <xdr:cNvPr id="1292" name="Chart 4">
          <a:extLst>
            <a:ext uri="{FF2B5EF4-FFF2-40B4-BE49-F238E27FC236}">
              <a16:creationId xmlns:a16="http://schemas.microsoft.com/office/drawing/2014/main" id="{D4205669-4C96-85F0-3406-4F183E28D3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38100</xdr:colOff>
      <xdr:row>24</xdr:row>
      <xdr:rowOff>76200</xdr:rowOff>
    </xdr:from>
    <xdr:to>
      <xdr:col>40</xdr:col>
      <xdr:colOff>333375</xdr:colOff>
      <xdr:row>41</xdr:row>
      <xdr:rowOff>152400</xdr:rowOff>
    </xdr:to>
    <xdr:graphicFrame macro="">
      <xdr:nvGraphicFramePr>
        <xdr:cNvPr id="1293" name="Chart 5">
          <a:extLst>
            <a:ext uri="{FF2B5EF4-FFF2-40B4-BE49-F238E27FC236}">
              <a16:creationId xmlns:a16="http://schemas.microsoft.com/office/drawing/2014/main" id="{59BE36CB-F72B-2DF3-57CE-68AF1ED54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45383</xdr:colOff>
      <xdr:row>0</xdr:row>
      <xdr:rowOff>80122</xdr:rowOff>
    </xdr:from>
    <xdr:to>
      <xdr:col>46</xdr:col>
      <xdr:colOff>145676</xdr:colOff>
      <xdr:row>10</xdr:row>
      <xdr:rowOff>369794</xdr:rowOff>
    </xdr:to>
    <xdr:graphicFrame macro="">
      <xdr:nvGraphicFramePr>
        <xdr:cNvPr id="1294" name="Chart 2">
          <a:extLst>
            <a:ext uri="{FF2B5EF4-FFF2-40B4-BE49-F238E27FC236}">
              <a16:creationId xmlns:a16="http://schemas.microsoft.com/office/drawing/2014/main" id="{3E9A48BF-BD41-201D-F9A1-A36E18262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A574BF-2702-4641-BCF3-DE169B419B7C}" name="Tabulka1" displayName="Tabulka1" ref="A4:A19" headerRowCount="0" totalsRowShown="0" headerRowDxfId="3" dataDxfId="2">
  <sortState xmlns:xlrd2="http://schemas.microsoft.com/office/spreadsheetml/2017/richdata2" ref="A4:A32">
    <sortCondition ref="A3:A31"/>
  </sortState>
  <tableColumns count="1">
    <tableColumn id="1" xr3:uid="{00000000-0010-0000-0100-000001000000}" name="Sloupec1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31042-DEBE-41B7-A857-E612425AD601}">
  <dimension ref="B1:D31"/>
  <sheetViews>
    <sheetView topLeftCell="A10" workbookViewId="0">
      <selection activeCell="C20" sqref="C20"/>
    </sheetView>
  </sheetViews>
  <sheetFormatPr defaultColWidth="11.42578125" defaultRowHeight="15"/>
  <cols>
    <col min="1" max="1" width="11.42578125" style="10" customWidth="1"/>
    <col min="2" max="2" width="37.42578125" style="10" customWidth="1"/>
    <col min="3" max="3" width="41.7109375" style="10" customWidth="1"/>
    <col min="4" max="4" width="44.140625" style="10" customWidth="1"/>
    <col min="5" max="5" width="11.42578125" style="10" customWidth="1"/>
    <col min="6" max="6" width="34.42578125" style="10" customWidth="1"/>
    <col min="7" max="16384" width="11.42578125" style="10"/>
  </cols>
  <sheetData>
    <row r="1" spans="2:4" ht="15.75" thickBot="1"/>
    <row r="2" spans="2:4" ht="15.75" thickBot="1">
      <c r="B2" s="73" t="s">
        <v>25</v>
      </c>
      <c r="C2" s="74"/>
      <c r="D2" s="75"/>
    </row>
    <row r="3" spans="2:4">
      <c r="B3" s="11" t="s">
        <v>26</v>
      </c>
      <c r="C3" s="12" t="s">
        <v>52</v>
      </c>
      <c r="D3" s="13"/>
    </row>
    <row r="4" spans="2:4">
      <c r="B4" s="11" t="s">
        <v>27</v>
      </c>
      <c r="C4" s="12" t="s">
        <v>54</v>
      </c>
      <c r="D4" s="13"/>
    </row>
    <row r="5" spans="2:4">
      <c r="B5" s="11" t="s">
        <v>28</v>
      </c>
      <c r="C5" s="12" t="s">
        <v>53</v>
      </c>
      <c r="D5" s="13"/>
    </row>
    <row r="6" spans="2:4">
      <c r="B6" s="11" t="s">
        <v>29</v>
      </c>
      <c r="C6" s="43">
        <v>42657</v>
      </c>
      <c r="D6" s="13"/>
    </row>
    <row r="7" spans="2:4">
      <c r="B7" s="11" t="s">
        <v>30</v>
      </c>
      <c r="C7" s="12" t="s">
        <v>31</v>
      </c>
      <c r="D7" s="13"/>
    </row>
    <row r="8" spans="2:4">
      <c r="B8" s="11" t="s">
        <v>32</v>
      </c>
      <c r="C8" s="14" t="s">
        <v>72</v>
      </c>
      <c r="D8" s="13"/>
    </row>
    <row r="9" spans="2:4" ht="15.75" thickBot="1">
      <c r="B9" s="11" t="s">
        <v>33</v>
      </c>
      <c r="C9" s="15" t="s">
        <v>34</v>
      </c>
      <c r="D9" s="13"/>
    </row>
    <row r="10" spans="2:4" ht="15.75" thickBot="1">
      <c r="B10" s="73" t="s">
        <v>35</v>
      </c>
      <c r="C10" s="74"/>
      <c r="D10" s="75"/>
    </row>
    <row r="11" spans="2:4">
      <c r="B11" s="11" t="s">
        <v>36</v>
      </c>
      <c r="C11" s="16" t="s">
        <v>59</v>
      </c>
      <c r="D11" s="13"/>
    </row>
    <row r="12" spans="2:4">
      <c r="B12" s="11" t="s">
        <v>37</v>
      </c>
      <c r="C12" s="16" t="s">
        <v>61</v>
      </c>
      <c r="D12" s="13"/>
    </row>
    <row r="13" spans="2:4">
      <c r="B13" s="17" t="s">
        <v>38</v>
      </c>
      <c r="C13" s="18">
        <v>39785</v>
      </c>
      <c r="D13" s="19"/>
    </row>
    <row r="14" spans="2:4">
      <c r="B14" s="20" t="s">
        <v>39</v>
      </c>
      <c r="C14" s="21" t="s">
        <v>40</v>
      </c>
      <c r="D14" s="22"/>
    </row>
    <row r="15" spans="2:4">
      <c r="B15" s="11" t="s">
        <v>41</v>
      </c>
      <c r="C15" s="16" t="s">
        <v>63</v>
      </c>
      <c r="D15" s="13"/>
    </row>
    <row r="16" spans="2:4">
      <c r="B16" s="11" t="s">
        <v>42</v>
      </c>
      <c r="C16" s="23" t="s">
        <v>43</v>
      </c>
      <c r="D16" s="13"/>
    </row>
    <row r="17" spans="2:4">
      <c r="B17" s="24" t="s">
        <v>44</v>
      </c>
      <c r="C17" s="45">
        <v>43158</v>
      </c>
      <c r="D17" s="25"/>
    </row>
    <row r="18" spans="2:4">
      <c r="B18" s="26" t="s">
        <v>45</v>
      </c>
      <c r="C18" s="27" t="s">
        <v>29</v>
      </c>
      <c r="D18" s="28"/>
    </row>
    <row r="19" spans="2:4">
      <c r="B19" s="29" t="s">
        <v>60</v>
      </c>
      <c r="C19" s="16">
        <v>2008</v>
      </c>
      <c r="D19" s="30"/>
    </row>
    <row r="20" spans="2:4">
      <c r="B20" s="31" t="s">
        <v>55</v>
      </c>
      <c r="C20" s="16">
        <v>2010</v>
      </c>
      <c r="D20" s="13"/>
    </row>
    <row r="21" spans="2:4">
      <c r="B21" s="31" t="s">
        <v>56</v>
      </c>
      <c r="C21" s="16">
        <v>2012</v>
      </c>
      <c r="D21" s="13"/>
    </row>
    <row r="22" spans="2:4">
      <c r="B22" s="31" t="s">
        <v>57</v>
      </c>
      <c r="C22" s="16">
        <v>2014</v>
      </c>
      <c r="D22" s="13"/>
    </row>
    <row r="23" spans="2:4" ht="15.75" thickBot="1">
      <c r="B23" s="40" t="s">
        <v>58</v>
      </c>
      <c r="C23" s="41">
        <v>2016</v>
      </c>
      <c r="D23" s="42"/>
    </row>
    <row r="24" spans="2:4" ht="15.75" thickBot="1">
      <c r="B24" s="73" t="s">
        <v>46</v>
      </c>
      <c r="C24" s="74"/>
      <c r="D24" s="75"/>
    </row>
    <row r="25" spans="2:4">
      <c r="B25" s="11" t="s">
        <v>46</v>
      </c>
      <c r="C25" s="16"/>
      <c r="D25" s="13"/>
    </row>
    <row r="26" spans="2:4" ht="15.75" thickBot="1">
      <c r="B26" s="11" t="s">
        <v>47</v>
      </c>
      <c r="C26" s="16"/>
      <c r="D26" s="13"/>
    </row>
    <row r="27" spans="2:4" ht="15.75" thickBot="1">
      <c r="B27" s="73" t="s">
        <v>48</v>
      </c>
      <c r="C27" s="74"/>
      <c r="D27" s="75"/>
    </row>
    <row r="28" spans="2:4">
      <c r="B28" s="32" t="s">
        <v>49</v>
      </c>
      <c r="C28" s="33" t="s">
        <v>50</v>
      </c>
      <c r="D28" s="34" t="s">
        <v>51</v>
      </c>
    </row>
    <row r="29" spans="2:4">
      <c r="B29" s="35" t="s">
        <v>62</v>
      </c>
      <c r="C29" s="16" t="s">
        <v>64</v>
      </c>
      <c r="D29" s="44"/>
    </row>
    <row r="30" spans="2:4">
      <c r="B30" s="35"/>
      <c r="C30" s="16"/>
      <c r="D30" s="36"/>
    </row>
    <row r="31" spans="2:4" ht="15.75" thickBot="1">
      <c r="B31" s="37"/>
      <c r="C31" s="38"/>
      <c r="D31" s="39"/>
    </row>
  </sheetData>
  <mergeCells count="4">
    <mergeCell ref="B2:D2"/>
    <mergeCell ref="B10:D10"/>
    <mergeCell ref="B24:D24"/>
    <mergeCell ref="B27:D27"/>
  </mergeCells>
  <dataValidations count="1">
    <dataValidation type="list" allowBlank="1" showInputMessage="1" showErrorMessage="1" sqref="D16" xr:uid="{3800367A-8F8A-4BFB-96CE-E5E1E3B1B09A}">
      <formula1>#N/A</formula1>
    </dataValidation>
  </dataValidations>
  <pageMargins left="0.7" right="0.7" top="0.75" bottom="0.75" header="0.3" footer="0.3"/>
  <pageSetup paperSize="9" orientation="portrait" horizontalDpi="4294967294" verticalDpi="429496729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DAB1A-B7B0-4C13-9135-0BAD919C3004}">
  <sheetPr>
    <pageSetUpPr fitToPage="1"/>
  </sheetPr>
  <dimension ref="A1:AE44"/>
  <sheetViews>
    <sheetView tabSelected="1" zoomScale="85" zoomScaleNormal="85" workbookViewId="0">
      <selection activeCell="H36" sqref="H36"/>
    </sheetView>
  </sheetViews>
  <sheetFormatPr defaultColWidth="8.85546875" defaultRowHeight="15"/>
  <cols>
    <col min="1" max="1" width="8.85546875" customWidth="1"/>
    <col min="2" max="2" width="28.42578125" customWidth="1"/>
    <col min="3" max="3" width="10" bestFit="1" customWidth="1"/>
    <col min="4" max="4" width="10.140625" customWidth="1"/>
    <col min="5" max="22" width="11.7109375" bestFit="1" customWidth="1"/>
    <col min="23" max="29" width="11.7109375" customWidth="1"/>
    <col min="30" max="30" width="14.42578125" bestFit="1" customWidth="1"/>
    <col min="31" max="31" width="9.140625" customWidth="1"/>
  </cols>
  <sheetData>
    <row r="1" spans="1:31" ht="18.75">
      <c r="A1" s="1"/>
      <c r="B1" s="76" t="s">
        <v>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31">
      <c r="A2" s="1"/>
      <c r="B2" s="2"/>
      <c r="C2" s="1"/>
      <c r="D2" s="60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31" ht="15.75">
      <c r="A3" s="46"/>
      <c r="B3" s="47"/>
      <c r="C3" s="47" t="s">
        <v>1</v>
      </c>
      <c r="D3" s="47">
        <v>1990</v>
      </c>
      <c r="E3" s="47">
        <v>1995</v>
      </c>
      <c r="F3" s="47">
        <v>2000</v>
      </c>
      <c r="G3" s="47">
        <v>2001</v>
      </c>
      <c r="H3" s="47">
        <v>2002</v>
      </c>
      <c r="I3" s="47">
        <v>2003</v>
      </c>
      <c r="J3" s="47">
        <v>2004</v>
      </c>
      <c r="K3" s="47">
        <v>2005</v>
      </c>
      <c r="L3" s="47">
        <v>2006</v>
      </c>
      <c r="M3" s="47">
        <v>2007</v>
      </c>
      <c r="N3" s="47">
        <v>2008</v>
      </c>
      <c r="O3" s="47">
        <v>2009</v>
      </c>
      <c r="P3" s="47">
        <v>2010</v>
      </c>
      <c r="Q3" s="47">
        <v>2011</v>
      </c>
      <c r="R3" s="47">
        <v>2012</v>
      </c>
      <c r="S3" s="47">
        <v>2013</v>
      </c>
      <c r="T3" s="47">
        <v>2014</v>
      </c>
      <c r="U3" s="47">
        <v>2015</v>
      </c>
      <c r="V3" s="47">
        <v>2016</v>
      </c>
      <c r="W3" s="47">
        <v>2017</v>
      </c>
      <c r="X3" s="47">
        <v>2018</v>
      </c>
      <c r="Y3" s="47">
        <v>2019</v>
      </c>
      <c r="Z3" s="47">
        <v>2020</v>
      </c>
      <c r="AA3" s="47">
        <v>2021</v>
      </c>
      <c r="AB3" s="47">
        <v>2022</v>
      </c>
      <c r="AC3" s="47">
        <v>2023</v>
      </c>
    </row>
    <row r="4" spans="1:31" ht="31.5">
      <c r="A4" s="48">
        <v>1</v>
      </c>
      <c r="B4" s="49" t="s">
        <v>2</v>
      </c>
      <c r="C4" s="47" t="s">
        <v>3</v>
      </c>
      <c r="D4" s="61">
        <f>D5+D7+D9</f>
        <v>6395</v>
      </c>
      <c r="E4" s="61">
        <f t="shared" ref="E4:V4" si="0">E5+E7+E9</f>
        <v>6581</v>
      </c>
      <c r="F4" s="61">
        <f t="shared" si="0"/>
        <v>6519</v>
      </c>
      <c r="G4" s="61">
        <f t="shared" si="0"/>
        <v>6337</v>
      </c>
      <c r="H4" s="61">
        <f t="shared" si="0"/>
        <v>6591</v>
      </c>
      <c r="I4" s="61">
        <f t="shared" si="0"/>
        <v>6784</v>
      </c>
      <c r="J4" s="61">
        <f t="shared" si="0"/>
        <v>6022</v>
      </c>
      <c r="K4" s="61">
        <f t="shared" si="0"/>
        <v>5722</v>
      </c>
      <c r="L4" s="61">
        <f t="shared" si="0"/>
        <v>5387</v>
      </c>
      <c r="M4" s="61">
        <f t="shared" si="0"/>
        <v>5518</v>
      </c>
      <c r="N4" s="61">
        <f t="shared" si="0"/>
        <v>6000</v>
      </c>
      <c r="O4" s="61">
        <f t="shared" si="0"/>
        <v>6009</v>
      </c>
      <c r="P4" s="61">
        <f t="shared" si="0"/>
        <v>6667</v>
      </c>
      <c r="Q4" s="61">
        <f t="shared" si="0"/>
        <v>7530</v>
      </c>
      <c r="R4" s="61">
        <f t="shared" si="0"/>
        <v>7110</v>
      </c>
      <c r="S4" s="61">
        <f t="shared" si="0"/>
        <v>7944</v>
      </c>
      <c r="T4" s="61">
        <f t="shared" si="0"/>
        <v>9243</v>
      </c>
      <c r="U4" s="61">
        <f t="shared" si="0"/>
        <v>9263</v>
      </c>
      <c r="V4" s="61">
        <f t="shared" si="0"/>
        <v>9261</v>
      </c>
      <c r="W4" s="61">
        <v>11499</v>
      </c>
      <c r="X4" s="61">
        <v>11698</v>
      </c>
      <c r="Y4" s="61">
        <v>11731</v>
      </c>
      <c r="Z4" s="61">
        <v>10352</v>
      </c>
      <c r="AA4" s="61">
        <v>11441</v>
      </c>
      <c r="AB4" s="61">
        <v>11949</v>
      </c>
      <c r="AC4" s="47">
        <v>13492</v>
      </c>
      <c r="AD4" s="71">
        <f>(AC4-D4)/D4</f>
        <v>1.109773260359656</v>
      </c>
    </row>
    <row r="5" spans="1:31" ht="31.5">
      <c r="A5" s="48">
        <v>2</v>
      </c>
      <c r="B5" s="49" t="s">
        <v>65</v>
      </c>
      <c r="C5" s="47" t="s">
        <v>3</v>
      </c>
      <c r="D5" s="48">
        <v>3692</v>
      </c>
      <c r="E5" s="48">
        <v>4575</v>
      </c>
      <c r="F5" s="48">
        <v>4793</v>
      </c>
      <c r="G5" s="48">
        <v>4671</v>
      </c>
      <c r="H5" s="48">
        <v>4687</v>
      </c>
      <c r="I5" s="48">
        <v>4637</v>
      </c>
      <c r="J5" s="48">
        <v>4200</v>
      </c>
      <c r="K5" s="48">
        <v>3974</v>
      </c>
      <c r="L5" s="48">
        <v>3806</v>
      </c>
      <c r="M5" s="48">
        <v>3974</v>
      </c>
      <c r="N5" s="48">
        <v>4215</v>
      </c>
      <c r="O5" s="48">
        <v>4244</v>
      </c>
      <c r="P5" s="48">
        <v>4683</v>
      </c>
      <c r="Q5" s="48">
        <v>5322</v>
      </c>
      <c r="R5" s="48">
        <v>5116</v>
      </c>
      <c r="S5" s="48">
        <v>5964</v>
      </c>
      <c r="T5" s="48">
        <v>6769</v>
      </c>
      <c r="U5" s="48">
        <v>6987</v>
      </c>
      <c r="V5" s="48">
        <v>7192</v>
      </c>
      <c r="W5" s="48">
        <v>9168</v>
      </c>
      <c r="X5" s="48">
        <v>9452</v>
      </c>
      <c r="Y5" s="48">
        <v>9703</v>
      </c>
      <c r="Z5" s="48">
        <v>9690</v>
      </c>
      <c r="AA5" s="48">
        <v>10810</v>
      </c>
      <c r="AB5" s="48">
        <v>10919</v>
      </c>
      <c r="AC5" s="61">
        <v>12482</v>
      </c>
      <c r="AD5" s="71">
        <f>(AC5-L5)/L5</f>
        <v>2.2795585916973202</v>
      </c>
      <c r="AE5" s="67">
        <f>(L5-F5)/F5</f>
        <v>-0.20592530774045484</v>
      </c>
    </row>
    <row r="6" spans="1:31" ht="31.5">
      <c r="A6" s="48">
        <v>3</v>
      </c>
      <c r="B6" s="49" t="s">
        <v>65</v>
      </c>
      <c r="C6" s="47" t="s">
        <v>4</v>
      </c>
      <c r="D6" s="50">
        <f>IF(D5="","n/a",(D5/D$4))</f>
        <v>0.57732603596559817</v>
      </c>
      <c r="E6" s="50">
        <f t="shared" ref="E6:U6" si="1">IF(E5="","n/a",(E5/E$4))</f>
        <v>0.69518310287190399</v>
      </c>
      <c r="F6" s="50">
        <f t="shared" si="1"/>
        <v>0.73523546556220276</v>
      </c>
      <c r="G6" s="50">
        <f t="shared" si="1"/>
        <v>0.7370995739308821</v>
      </c>
      <c r="H6" s="50">
        <f t="shared" si="1"/>
        <v>0.7111212259141253</v>
      </c>
      <c r="I6" s="50">
        <f t="shared" si="1"/>
        <v>0.6835200471698113</v>
      </c>
      <c r="J6" s="50">
        <f t="shared" si="1"/>
        <v>0.69744271006310199</v>
      </c>
      <c r="K6" s="50">
        <f t="shared" si="1"/>
        <v>0.69451240824886407</v>
      </c>
      <c r="L6" s="50">
        <f t="shared" si="1"/>
        <v>0.70651568591052538</v>
      </c>
      <c r="M6" s="50">
        <f t="shared" si="1"/>
        <v>0.72018847408481335</v>
      </c>
      <c r="N6" s="50">
        <f t="shared" si="1"/>
        <v>0.70250000000000001</v>
      </c>
      <c r="O6" s="50">
        <f t="shared" si="1"/>
        <v>0.70627392244965881</v>
      </c>
      <c r="P6" s="50">
        <f t="shared" si="1"/>
        <v>0.70241487925603718</v>
      </c>
      <c r="Q6" s="50">
        <f t="shared" si="1"/>
        <v>0.70677290836653384</v>
      </c>
      <c r="R6" s="50">
        <f t="shared" si="1"/>
        <v>0.71954992967651199</v>
      </c>
      <c r="S6" s="50">
        <f t="shared" si="1"/>
        <v>0.75075528700906347</v>
      </c>
      <c r="T6" s="50">
        <f t="shared" si="1"/>
        <v>0.73233798550254248</v>
      </c>
      <c r="U6" s="50">
        <f t="shared" si="1"/>
        <v>0.75429126632840338</v>
      </c>
      <c r="V6" s="50">
        <f t="shared" ref="V6:AC6" si="2">IF(V5="","n/a",(V5/V$4))</f>
        <v>0.77659000107979703</v>
      </c>
      <c r="W6" s="50">
        <f t="shared" si="2"/>
        <v>0.79728672058439864</v>
      </c>
      <c r="X6" s="50">
        <f t="shared" si="2"/>
        <v>0.80800136775517184</v>
      </c>
      <c r="Y6" s="50">
        <f t="shared" si="2"/>
        <v>0.82712471230074158</v>
      </c>
      <c r="Z6" s="50">
        <f t="shared" si="2"/>
        <v>0.93605100463678514</v>
      </c>
      <c r="AA6" s="50">
        <f t="shared" si="2"/>
        <v>0.94484747836727556</v>
      </c>
      <c r="AB6" s="50">
        <f t="shared" si="2"/>
        <v>0.91380031801824424</v>
      </c>
      <c r="AC6" s="50">
        <f t="shared" si="2"/>
        <v>0.92514082419211385</v>
      </c>
      <c r="AD6" s="71"/>
    </row>
    <row r="7" spans="1:31" ht="31.5">
      <c r="A7" s="48">
        <v>4</v>
      </c>
      <c r="B7" s="49" t="s">
        <v>66</v>
      </c>
      <c r="C7" s="47" t="s">
        <v>3</v>
      </c>
      <c r="D7" s="51">
        <v>1211</v>
      </c>
      <c r="E7" s="51">
        <v>1035</v>
      </c>
      <c r="F7" s="51">
        <v>952</v>
      </c>
      <c r="G7" s="51">
        <v>835</v>
      </c>
      <c r="H7" s="51">
        <v>862</v>
      </c>
      <c r="I7" s="51">
        <v>803</v>
      </c>
      <c r="J7" s="51">
        <v>712</v>
      </c>
      <c r="K7" s="51">
        <v>661</v>
      </c>
      <c r="L7" s="51">
        <v>565</v>
      </c>
      <c r="M7" s="51">
        <v>517</v>
      </c>
      <c r="N7" s="51">
        <v>546</v>
      </c>
      <c r="O7" s="51">
        <v>552</v>
      </c>
      <c r="P7" s="51">
        <v>543</v>
      </c>
      <c r="Q7" s="51">
        <v>568</v>
      </c>
      <c r="R7" s="51">
        <v>591</v>
      </c>
      <c r="S7" s="51">
        <v>585</v>
      </c>
      <c r="T7" s="51">
        <v>1266</v>
      </c>
      <c r="U7" s="51">
        <v>1028</v>
      </c>
      <c r="V7" s="51">
        <v>1101</v>
      </c>
      <c r="W7" s="51">
        <v>1248</v>
      </c>
      <c r="X7" s="51">
        <v>1278</v>
      </c>
      <c r="Y7" s="51">
        <v>982</v>
      </c>
      <c r="Z7" s="51">
        <v>309</v>
      </c>
      <c r="AA7" s="51">
        <v>177</v>
      </c>
      <c r="AB7" s="51">
        <v>346</v>
      </c>
      <c r="AC7" s="51">
        <v>201</v>
      </c>
      <c r="AD7" s="71">
        <f>(X7-D7)/D7</f>
        <v>5.5326176713459949E-2</v>
      </c>
    </row>
    <row r="8" spans="1:31" ht="31.5">
      <c r="A8" s="48">
        <v>5</v>
      </c>
      <c r="B8" s="49" t="s">
        <v>66</v>
      </c>
      <c r="C8" s="47" t="s">
        <v>4</v>
      </c>
      <c r="D8" s="50">
        <f t="shared" ref="D8:S8" si="3">IF(D7="","n/a",(D7/D$4))</f>
        <v>0.1893666927286943</v>
      </c>
      <c r="E8" s="50">
        <f t="shared" si="3"/>
        <v>0.15727093146938156</v>
      </c>
      <c r="F8" s="50">
        <f t="shared" si="3"/>
        <v>0.14603466789384875</v>
      </c>
      <c r="G8" s="50">
        <f t="shared" si="3"/>
        <v>0.13176581978854349</v>
      </c>
      <c r="H8" s="50">
        <f t="shared" si="3"/>
        <v>0.13078440297375207</v>
      </c>
      <c r="I8" s="50">
        <f t="shared" si="3"/>
        <v>0.11836674528301887</v>
      </c>
      <c r="J8" s="50">
        <f t="shared" si="3"/>
        <v>0.11823314513450681</v>
      </c>
      <c r="K8" s="50">
        <f t="shared" si="3"/>
        <v>0.11551904928346732</v>
      </c>
      <c r="L8" s="50">
        <f t="shared" si="3"/>
        <v>0.10488212363096343</v>
      </c>
      <c r="M8" s="50">
        <f t="shared" si="3"/>
        <v>9.369336716201522E-2</v>
      </c>
      <c r="N8" s="50">
        <f t="shared" si="3"/>
        <v>9.0999999999999998E-2</v>
      </c>
      <c r="O8" s="50">
        <f t="shared" si="3"/>
        <v>9.1862206689965059E-2</v>
      </c>
      <c r="P8" s="50">
        <f t="shared" si="3"/>
        <v>8.144592770361482E-2</v>
      </c>
      <c r="Q8" s="50">
        <f t="shared" si="3"/>
        <v>7.5431606905710491E-2</v>
      </c>
      <c r="R8" s="50">
        <f t="shared" si="3"/>
        <v>8.3122362869198316E-2</v>
      </c>
      <c r="S8" s="50">
        <f t="shared" si="3"/>
        <v>7.3640483383685798E-2</v>
      </c>
      <c r="T8" s="50">
        <f t="shared" ref="T8:Y8" si="4">IF(T7="","n/a",(T7/T$4))</f>
        <v>0.13696851671535215</v>
      </c>
      <c r="U8" s="50">
        <f t="shared" si="4"/>
        <v>0.1109791644175753</v>
      </c>
      <c r="V8" s="50">
        <f t="shared" si="4"/>
        <v>0.1188856494978944</v>
      </c>
      <c r="W8" s="50">
        <f t="shared" si="4"/>
        <v>0.10853117662405426</v>
      </c>
      <c r="X8" s="50">
        <f t="shared" si="4"/>
        <v>0.10924944434946145</v>
      </c>
      <c r="Y8" s="50">
        <f t="shared" si="4"/>
        <v>8.3709828659108351E-2</v>
      </c>
      <c r="Z8" s="50">
        <f>IF(Z7="","n/a",(Z7/Z$4))</f>
        <v>2.9849304482225655E-2</v>
      </c>
      <c r="AA8" s="50">
        <f>IF(AA7="","n/a",(AA7/AA$4))</f>
        <v>1.5470675640241238E-2</v>
      </c>
      <c r="AB8" s="50">
        <f>IF(AB7="","n/a",(AB7/AB$4))</f>
        <v>2.8956398024939326E-2</v>
      </c>
      <c r="AC8" s="50">
        <f>IF(AC7="","n/a",(AC7/AC$4))</f>
        <v>1.4897717165727839E-2</v>
      </c>
      <c r="AD8" s="71"/>
    </row>
    <row r="9" spans="1:31" ht="31.5">
      <c r="A9" s="48">
        <v>6</v>
      </c>
      <c r="B9" s="49" t="s">
        <v>67</v>
      </c>
      <c r="C9" s="47" t="s">
        <v>3</v>
      </c>
      <c r="D9" s="47">
        <v>1492</v>
      </c>
      <c r="E9" s="47">
        <v>971</v>
      </c>
      <c r="F9" s="47">
        <v>774</v>
      </c>
      <c r="G9" s="47">
        <v>831</v>
      </c>
      <c r="H9" s="47">
        <v>1042</v>
      </c>
      <c r="I9" s="47">
        <v>1344</v>
      </c>
      <c r="J9" s="47">
        <v>1110</v>
      </c>
      <c r="K9" s="47">
        <v>1087</v>
      </c>
      <c r="L9" s="47">
        <v>1016</v>
      </c>
      <c r="M9" s="47">
        <v>1027</v>
      </c>
      <c r="N9" s="47">
        <v>1239</v>
      </c>
      <c r="O9" s="47">
        <v>1213</v>
      </c>
      <c r="P9" s="47">
        <v>1441</v>
      </c>
      <c r="Q9" s="47">
        <v>1640</v>
      </c>
      <c r="R9" s="47">
        <v>1403</v>
      </c>
      <c r="S9" s="47">
        <v>1395</v>
      </c>
      <c r="T9" s="47">
        <v>1208</v>
      </c>
      <c r="U9" s="47">
        <v>1248</v>
      </c>
      <c r="V9" s="47">
        <v>968</v>
      </c>
      <c r="W9" s="47">
        <v>1083</v>
      </c>
      <c r="X9" s="47">
        <v>968</v>
      </c>
      <c r="Y9" s="47">
        <v>1046</v>
      </c>
      <c r="Z9" s="47">
        <v>353</v>
      </c>
      <c r="AA9" s="47">
        <v>454</v>
      </c>
      <c r="AB9" s="47">
        <v>684</v>
      </c>
      <c r="AC9" s="47">
        <v>809</v>
      </c>
      <c r="AD9" s="72"/>
    </row>
    <row r="10" spans="1:31" ht="31.5">
      <c r="A10" s="48">
        <v>7</v>
      </c>
      <c r="B10" s="49" t="s">
        <v>67</v>
      </c>
      <c r="C10" s="47" t="s">
        <v>4</v>
      </c>
      <c r="D10" s="50">
        <f t="shared" ref="D10:S10" si="5">IF(D9="","n/a",(D9/D$4))</f>
        <v>0.23330727130570758</v>
      </c>
      <c r="E10" s="50">
        <f t="shared" si="5"/>
        <v>0.14754596565871447</v>
      </c>
      <c r="F10" s="50">
        <f t="shared" si="5"/>
        <v>0.11872986654394846</v>
      </c>
      <c r="G10" s="50">
        <f t="shared" si="5"/>
        <v>0.13113460628057441</v>
      </c>
      <c r="H10" s="50">
        <f t="shared" si="5"/>
        <v>0.1580943711121226</v>
      </c>
      <c r="I10" s="50">
        <f t="shared" si="5"/>
        <v>0.19811320754716982</v>
      </c>
      <c r="J10" s="50">
        <f t="shared" si="5"/>
        <v>0.18432414480239123</v>
      </c>
      <c r="K10" s="50">
        <f t="shared" si="5"/>
        <v>0.18996854246766864</v>
      </c>
      <c r="L10" s="50">
        <f t="shared" si="5"/>
        <v>0.18860219045851123</v>
      </c>
      <c r="M10" s="50">
        <f t="shared" si="5"/>
        <v>0.18611815875317145</v>
      </c>
      <c r="N10" s="50">
        <f t="shared" si="5"/>
        <v>0.20649999999999999</v>
      </c>
      <c r="O10" s="50">
        <f t="shared" si="5"/>
        <v>0.2018638708603761</v>
      </c>
      <c r="P10" s="50">
        <f t="shared" si="5"/>
        <v>0.21613919304034798</v>
      </c>
      <c r="Q10" s="50">
        <f t="shared" si="5"/>
        <v>0.21779548472775564</v>
      </c>
      <c r="R10" s="50">
        <f t="shared" si="5"/>
        <v>0.19732770745428974</v>
      </c>
      <c r="S10" s="50">
        <f t="shared" si="5"/>
        <v>0.17560422960725075</v>
      </c>
      <c r="T10" s="50">
        <f t="shared" ref="T10:Y10" si="6">IF(T9="","n/a",(T9/T$4))</f>
        <v>0.13069349778210537</v>
      </c>
      <c r="U10" s="50">
        <f t="shared" si="6"/>
        <v>0.13472956925402138</v>
      </c>
      <c r="V10" s="50">
        <f t="shared" si="6"/>
        <v>0.10452434942230861</v>
      </c>
      <c r="W10" s="50">
        <f t="shared" si="6"/>
        <v>9.4182102791547095E-2</v>
      </c>
      <c r="X10" s="50">
        <f t="shared" si="6"/>
        <v>8.2749187895366727E-2</v>
      </c>
      <c r="Y10" s="50">
        <f t="shared" si="6"/>
        <v>8.9165459040150025E-2</v>
      </c>
      <c r="Z10" s="50">
        <f>IF(Z9="","n/a",(Z9/Z$4))</f>
        <v>3.4099690880989179E-2</v>
      </c>
      <c r="AA10" s="50">
        <f>IF(AA9="","n/a",(AA9/AA$4))</f>
        <v>3.9681845992483172E-2</v>
      </c>
      <c r="AB10" s="50">
        <f>IF(AB9="","n/a",(AB9/AB$4))</f>
        <v>5.7243283956816472E-2</v>
      </c>
      <c r="AC10" s="50">
        <f>IF(AC9="","n/a",(AC9/AC$4))</f>
        <v>5.9961458642158315E-2</v>
      </c>
      <c r="AD10" s="71"/>
    </row>
    <row r="11" spans="1:31" ht="31.5">
      <c r="A11" s="48">
        <v>8</v>
      </c>
      <c r="B11" s="49" t="s">
        <v>68</v>
      </c>
      <c r="C11" s="47" t="s">
        <v>3</v>
      </c>
      <c r="D11" s="47">
        <v>355</v>
      </c>
      <c r="E11" s="47">
        <v>65</v>
      </c>
      <c r="F11" s="47">
        <v>176</v>
      </c>
      <c r="G11" s="47">
        <v>133</v>
      </c>
      <c r="H11" s="47">
        <v>98</v>
      </c>
      <c r="I11" s="47">
        <v>92</v>
      </c>
      <c r="J11" s="47">
        <v>94</v>
      </c>
      <c r="K11" s="47">
        <v>94</v>
      </c>
      <c r="L11" s="47">
        <v>105</v>
      </c>
      <c r="M11" s="47">
        <v>109</v>
      </c>
      <c r="N11" s="47">
        <v>148</v>
      </c>
      <c r="O11" s="47">
        <v>154</v>
      </c>
      <c r="P11" s="47">
        <v>155</v>
      </c>
      <c r="Q11" s="47">
        <v>145</v>
      </c>
      <c r="R11" s="47">
        <v>99</v>
      </c>
      <c r="S11" s="47">
        <v>80</v>
      </c>
      <c r="T11" s="47">
        <v>80</v>
      </c>
      <c r="U11" s="47">
        <v>178</v>
      </c>
      <c r="V11" s="47">
        <v>83</v>
      </c>
      <c r="W11" s="47">
        <v>59</v>
      </c>
      <c r="X11" s="47">
        <v>64</v>
      </c>
      <c r="Y11" s="47">
        <v>62</v>
      </c>
      <c r="Z11" s="47">
        <v>25</v>
      </c>
      <c r="AA11" s="47">
        <v>25</v>
      </c>
      <c r="AB11" s="47">
        <v>46</v>
      </c>
      <c r="AC11" s="47">
        <v>32</v>
      </c>
      <c r="AD11" s="72">
        <f>D11/AC11</f>
        <v>11.09375</v>
      </c>
    </row>
    <row r="12" spans="1:31" ht="16.5" customHeight="1">
      <c r="A12" s="48"/>
      <c r="B12" s="77" t="s">
        <v>6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9"/>
      <c r="W12" s="68"/>
      <c r="X12" s="68"/>
      <c r="Y12" s="68"/>
      <c r="Z12" s="68"/>
      <c r="AA12" s="68"/>
      <c r="AB12" s="68"/>
      <c r="AD12" s="67"/>
    </row>
    <row r="13" spans="1:31" ht="31.5">
      <c r="A13" s="48">
        <v>10</v>
      </c>
      <c r="B13" s="53" t="s">
        <v>7</v>
      </c>
      <c r="C13" s="47" t="s">
        <v>3</v>
      </c>
      <c r="D13" s="52">
        <f>SUM(D4,D11,)</f>
        <v>6750</v>
      </c>
      <c r="E13" s="52">
        <f>SUM(E4,E11,)</f>
        <v>6646</v>
      </c>
      <c r="F13" s="52">
        <f t="shared" ref="F13:V13" si="7">SUM(F4,F11,)</f>
        <v>6695</v>
      </c>
      <c r="G13" s="52">
        <f t="shared" si="7"/>
        <v>6470</v>
      </c>
      <c r="H13" s="52">
        <f t="shared" si="7"/>
        <v>6689</v>
      </c>
      <c r="I13" s="52">
        <f t="shared" si="7"/>
        <v>6876</v>
      </c>
      <c r="J13" s="52">
        <f t="shared" si="7"/>
        <v>6116</v>
      </c>
      <c r="K13" s="52">
        <f t="shared" si="7"/>
        <v>5816</v>
      </c>
      <c r="L13" s="52">
        <f t="shared" si="7"/>
        <v>5492</v>
      </c>
      <c r="M13" s="52">
        <f t="shared" si="7"/>
        <v>5627</v>
      </c>
      <c r="N13" s="52">
        <f t="shared" si="7"/>
        <v>6148</v>
      </c>
      <c r="O13" s="52">
        <f t="shared" si="7"/>
        <v>6163</v>
      </c>
      <c r="P13" s="52">
        <f t="shared" si="7"/>
        <v>6822</v>
      </c>
      <c r="Q13" s="52">
        <f t="shared" si="7"/>
        <v>7675</v>
      </c>
      <c r="R13" s="52">
        <f t="shared" si="7"/>
        <v>7209</v>
      </c>
      <c r="S13" s="52">
        <f t="shared" si="7"/>
        <v>8024</v>
      </c>
      <c r="T13" s="52">
        <f t="shared" si="7"/>
        <v>9323</v>
      </c>
      <c r="U13" s="52">
        <f t="shared" si="7"/>
        <v>9441</v>
      </c>
      <c r="V13" s="52">
        <f t="shared" si="7"/>
        <v>9344</v>
      </c>
      <c r="W13" s="52">
        <v>11558</v>
      </c>
      <c r="X13" s="52">
        <v>11762</v>
      </c>
      <c r="Y13" s="52">
        <v>11793</v>
      </c>
      <c r="Z13" s="52">
        <v>10377</v>
      </c>
      <c r="AA13" s="52">
        <v>11467</v>
      </c>
      <c r="AB13" s="70">
        <v>11995</v>
      </c>
      <c r="AC13" s="52">
        <v>13524</v>
      </c>
      <c r="AD13" s="67">
        <f>(AC13-D13)/D13</f>
        <v>1.0035555555555555</v>
      </c>
    </row>
    <row r="14" spans="1:31" ht="15.75">
      <c r="A14" s="54"/>
      <c r="B14" s="80" t="s">
        <v>8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2"/>
      <c r="W14" s="69"/>
      <c r="X14" s="69"/>
      <c r="Y14" s="69"/>
      <c r="Z14" s="69"/>
      <c r="AA14" s="69"/>
      <c r="AB14" s="69"/>
    </row>
    <row r="15" spans="1:31" ht="15.75">
      <c r="A15" s="48">
        <v>11</v>
      </c>
      <c r="B15" s="55" t="s">
        <v>9</v>
      </c>
      <c r="C15" s="47" t="s">
        <v>4</v>
      </c>
      <c r="D15" s="50">
        <f>IF(D$13=0,"n/a",(D4/D$13))</f>
        <v>0.94740740740740736</v>
      </c>
      <c r="E15" s="50">
        <f t="shared" ref="E15:W15" si="8">IF(E13=0,"n/a",(E4/E$13))</f>
        <v>0.99021968101113456</v>
      </c>
      <c r="F15" s="50">
        <f t="shared" si="8"/>
        <v>0.97371172516803584</v>
      </c>
      <c r="G15" s="50">
        <f t="shared" si="8"/>
        <v>0.97944358578052548</v>
      </c>
      <c r="H15" s="50">
        <f t="shared" si="8"/>
        <v>0.98534908058005677</v>
      </c>
      <c r="I15" s="50">
        <f t="shared" si="8"/>
        <v>0.98662012798138454</v>
      </c>
      <c r="J15" s="50">
        <f t="shared" si="8"/>
        <v>0.98463047743623289</v>
      </c>
      <c r="K15" s="50">
        <f t="shared" si="8"/>
        <v>0.98383768913342506</v>
      </c>
      <c r="L15" s="50">
        <f t="shared" si="8"/>
        <v>0.98088128186453027</v>
      </c>
      <c r="M15" s="50">
        <f t="shared" si="8"/>
        <v>0.98062910964990224</v>
      </c>
      <c r="N15" s="50">
        <f t="shared" si="8"/>
        <v>0.97592713077423554</v>
      </c>
      <c r="O15" s="50">
        <f t="shared" si="8"/>
        <v>0.97501216939802049</v>
      </c>
      <c r="P15" s="50">
        <f t="shared" si="8"/>
        <v>0.97727939020815013</v>
      </c>
      <c r="Q15" s="50">
        <f t="shared" si="8"/>
        <v>0.98110749185667756</v>
      </c>
      <c r="R15" s="50">
        <f t="shared" si="8"/>
        <v>0.98626716604244691</v>
      </c>
      <c r="S15" s="50">
        <f t="shared" si="8"/>
        <v>0.9900299102691924</v>
      </c>
      <c r="T15" s="50">
        <f t="shared" si="8"/>
        <v>0.99141907111444816</v>
      </c>
      <c r="U15" s="50">
        <f t="shared" si="8"/>
        <v>0.98114606503548352</v>
      </c>
      <c r="V15" s="50">
        <f t="shared" si="8"/>
        <v>0.99111729452054798</v>
      </c>
      <c r="W15" s="50">
        <f t="shared" si="8"/>
        <v>0.99489531060737146</v>
      </c>
      <c r="X15" s="50">
        <f t="shared" ref="X15:AC15" si="9">IF(X13=0,"n/a",(X4/X$13))</f>
        <v>0.99455874851215775</v>
      </c>
      <c r="Y15" s="50">
        <f t="shared" si="9"/>
        <v>0.99474264394132117</v>
      </c>
      <c r="Z15" s="50">
        <f t="shared" si="9"/>
        <v>0.99759082586489356</v>
      </c>
      <c r="AA15" s="50">
        <f t="shared" si="9"/>
        <v>0.99773262405162644</v>
      </c>
      <c r="AB15" s="50">
        <f t="shared" si="9"/>
        <v>0.99616506877865774</v>
      </c>
      <c r="AC15" s="50">
        <f t="shared" si="9"/>
        <v>0.99763383614315293</v>
      </c>
    </row>
    <row r="16" spans="1:31" ht="15.75">
      <c r="A16" s="48">
        <v>12</v>
      </c>
      <c r="B16" s="55" t="s">
        <v>5</v>
      </c>
      <c r="C16" s="47" t="s">
        <v>4</v>
      </c>
      <c r="D16" s="50">
        <f t="shared" ref="D16:S16" si="10">IF(D$13=0,"n/a",(D11/D$13))</f>
        <v>5.2592592592592594E-2</v>
      </c>
      <c r="E16" s="50">
        <f t="shared" si="10"/>
        <v>9.7803189888654822E-3</v>
      </c>
      <c r="F16" s="50">
        <f t="shared" si="10"/>
        <v>2.6288274831964151E-2</v>
      </c>
      <c r="G16" s="50">
        <f t="shared" si="10"/>
        <v>2.0556414219474496E-2</v>
      </c>
      <c r="H16" s="50">
        <f t="shared" si="10"/>
        <v>1.465091941994319E-2</v>
      </c>
      <c r="I16" s="50">
        <f t="shared" si="10"/>
        <v>1.3379872018615475E-2</v>
      </c>
      <c r="J16" s="50">
        <f t="shared" si="10"/>
        <v>1.5369522563767168E-2</v>
      </c>
      <c r="K16" s="50">
        <f t="shared" si="10"/>
        <v>1.6162310866574967E-2</v>
      </c>
      <c r="L16" s="50">
        <f t="shared" si="10"/>
        <v>1.9118718135469774E-2</v>
      </c>
      <c r="M16" s="50">
        <f t="shared" si="10"/>
        <v>1.9370890350097744E-2</v>
      </c>
      <c r="N16" s="50">
        <f t="shared" si="10"/>
        <v>2.4072869225764477E-2</v>
      </c>
      <c r="O16" s="50">
        <f t="shared" si="10"/>
        <v>2.4987830601979556E-2</v>
      </c>
      <c r="P16" s="50">
        <f t="shared" si="10"/>
        <v>2.2720609791849897E-2</v>
      </c>
      <c r="Q16" s="50">
        <f t="shared" si="10"/>
        <v>1.8892508143322474E-2</v>
      </c>
      <c r="R16" s="50">
        <f t="shared" si="10"/>
        <v>1.3732833957553059E-2</v>
      </c>
      <c r="S16" s="50">
        <f t="shared" si="10"/>
        <v>9.9700897308075773E-3</v>
      </c>
      <c r="T16" s="50">
        <f t="shared" ref="T16:Y16" si="11">IF(T$13=0,"n/a",(T11/T$13))</f>
        <v>8.5809288855518608E-3</v>
      </c>
      <c r="U16" s="50">
        <f t="shared" si="11"/>
        <v>1.8853934964516469E-2</v>
      </c>
      <c r="V16" s="50">
        <f t="shared" si="11"/>
        <v>8.8827054794520556E-3</v>
      </c>
      <c r="W16" s="50">
        <f t="shared" si="11"/>
        <v>5.1046893926284826E-3</v>
      </c>
      <c r="X16" s="50">
        <f t="shared" si="11"/>
        <v>5.4412514878422035E-3</v>
      </c>
      <c r="Y16" s="50">
        <f t="shared" si="11"/>
        <v>5.2573560586788772E-3</v>
      </c>
      <c r="Z16" s="50">
        <f>IF(Z$13=0,"n/a",(Z11/Z$13))</f>
        <v>2.4091741351064855E-3</v>
      </c>
      <c r="AA16" s="50">
        <f>IF(AA$13=0,"n/a",(AA11/AA$13))</f>
        <v>2.1801691811284556E-3</v>
      </c>
      <c r="AB16" s="50">
        <f>IF(AB$13=0,"n/a",(AB11/AB$13))</f>
        <v>3.834931221342226E-3</v>
      </c>
      <c r="AC16" s="50">
        <f>IF(AC$13=0,"n/a",(AC11/AC$13))</f>
        <v>2.3661638568470865E-3</v>
      </c>
    </row>
    <row r="17" spans="1:29" ht="16.5" customHeight="1">
      <c r="A17" s="48"/>
      <c r="B17" s="77" t="s">
        <v>10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83"/>
      <c r="W17" s="68"/>
      <c r="X17" s="68"/>
      <c r="Y17" s="68"/>
      <c r="Z17" s="68"/>
      <c r="AA17" s="68"/>
      <c r="AB17" s="68"/>
    </row>
    <row r="18" spans="1:29" ht="15.75">
      <c r="A18" s="48">
        <v>13</v>
      </c>
      <c r="B18" s="55" t="s">
        <v>11</v>
      </c>
      <c r="C18" s="47" t="s">
        <v>12</v>
      </c>
      <c r="D18" s="66">
        <v>2.0880000000000001</v>
      </c>
      <c r="E18" s="66">
        <v>1.9748000000000001</v>
      </c>
      <c r="F18" s="66">
        <v>2.0311119999999998</v>
      </c>
      <c r="G18" s="66">
        <v>2.0386510000000002</v>
      </c>
      <c r="H18" s="66">
        <v>2.0236540000000001</v>
      </c>
      <c r="I18" s="66">
        <v>2.0298919999999998</v>
      </c>
      <c r="J18" s="66">
        <v>2.035196</v>
      </c>
      <c r="K18" s="66">
        <v>2.0385140000000002</v>
      </c>
      <c r="L18" s="66">
        <v>2.041941</v>
      </c>
      <c r="M18" s="66">
        <v>2.0451769999999998</v>
      </c>
      <c r="N18" s="66">
        <v>2.048619</v>
      </c>
      <c r="O18" s="66">
        <v>2.0527220000000002</v>
      </c>
      <c r="P18" s="66">
        <v>2.0572840000000001</v>
      </c>
      <c r="Q18" s="66">
        <v>2.0597940000000001</v>
      </c>
      <c r="R18" s="66">
        <v>2.0622940000000001</v>
      </c>
      <c r="S18" s="66">
        <v>2.065769</v>
      </c>
      <c r="T18" s="66">
        <v>2.069172</v>
      </c>
      <c r="U18" s="66">
        <v>2.071278</v>
      </c>
      <c r="V18" s="66">
        <v>2.0737019999999999</v>
      </c>
      <c r="W18" s="66">
        <v>2.0745019999999998</v>
      </c>
      <c r="X18" s="66">
        <v>2.0762170000000002</v>
      </c>
      <c r="Y18" s="66">
        <v>2.0766939999999998</v>
      </c>
      <c r="Z18" s="66">
        <v>1.836713</v>
      </c>
      <c r="AA18" s="66">
        <v>1.834085</v>
      </c>
      <c r="AB18" s="66">
        <v>1.8299540000000001</v>
      </c>
      <c r="AC18" s="66">
        <v>1.826247</v>
      </c>
    </row>
    <row r="19" spans="1:29" ht="47.25">
      <c r="A19" s="48">
        <v>14</v>
      </c>
      <c r="B19" s="49" t="s">
        <v>13</v>
      </c>
      <c r="C19" s="47" t="s">
        <v>14</v>
      </c>
      <c r="D19" s="65">
        <f>IF(D$13=0,"n/a",(D13/D18))</f>
        <v>3232.7586206896549</v>
      </c>
      <c r="E19" s="65">
        <f t="shared" ref="E19:S19" si="12">IF(E$13=0,"n/a",(E13/E18))</f>
        <v>3365.4040915535747</v>
      </c>
      <c r="F19" s="65">
        <f t="shared" si="12"/>
        <v>3296.223940383396</v>
      </c>
      <c r="G19" s="65">
        <f t="shared" si="12"/>
        <v>3173.6672927342638</v>
      </c>
      <c r="H19" s="65">
        <f t="shared" si="12"/>
        <v>3305.406951978945</v>
      </c>
      <c r="I19" s="65">
        <f t="shared" si="12"/>
        <v>3387.3723331093479</v>
      </c>
      <c r="J19" s="65">
        <f t="shared" si="12"/>
        <v>3005.1159691744679</v>
      </c>
      <c r="K19" s="65">
        <f t="shared" si="12"/>
        <v>2853.0586495849425</v>
      </c>
      <c r="L19" s="65">
        <f t="shared" si="12"/>
        <v>2689.5977895541546</v>
      </c>
      <c r="M19" s="65">
        <f t="shared" si="12"/>
        <v>2751.3511055522335</v>
      </c>
      <c r="N19" s="65">
        <f t="shared" si="12"/>
        <v>3001.0460705480132</v>
      </c>
      <c r="O19" s="65">
        <f t="shared" si="12"/>
        <v>3002.3549219036963</v>
      </c>
      <c r="P19" s="65">
        <f t="shared" si="12"/>
        <v>3316.0224840129022</v>
      </c>
      <c r="Q19" s="65">
        <f t="shared" si="12"/>
        <v>3726.1007654163473</v>
      </c>
      <c r="R19" s="65">
        <f t="shared" si="12"/>
        <v>3495.6218657475606</v>
      </c>
      <c r="S19" s="65">
        <f t="shared" si="12"/>
        <v>3884.267795673185</v>
      </c>
      <c r="T19" s="65">
        <f t="shared" ref="T19:Y19" si="13">IF(T$13=0,"n/a",(T13/T18))</f>
        <v>4505.6670010999569</v>
      </c>
      <c r="U19" s="65">
        <f t="shared" si="13"/>
        <v>4558.0554614107814</v>
      </c>
      <c r="V19" s="65">
        <f t="shared" si="13"/>
        <v>4505.9511926014447</v>
      </c>
      <c r="W19" s="65">
        <f t="shared" si="13"/>
        <v>5571.4576317593337</v>
      </c>
      <c r="X19" s="65">
        <f t="shared" si="13"/>
        <v>5665.1111131447233</v>
      </c>
      <c r="Y19" s="65">
        <f t="shared" si="13"/>
        <v>5678.7374548200169</v>
      </c>
      <c r="Z19" s="65">
        <f>IF(Z$13=0,"n/a",(Z13/Z18))</f>
        <v>5649.7667300226003</v>
      </c>
      <c r="AA19" s="65">
        <f>IF(AA$13=0,"n/a",(AA13/AA18))</f>
        <v>6252.1638855342035</v>
      </c>
      <c r="AB19" s="65">
        <f t="shared" ref="AB19:AC19" si="14">IF(AB$13=0,"n/a",(AB13/AB18))</f>
        <v>6554.8095744483189</v>
      </c>
      <c r="AC19" s="65">
        <f t="shared" si="14"/>
        <v>7405.3509738825032</v>
      </c>
    </row>
    <row r="20" spans="1:29" ht="16.5" customHeight="1">
      <c r="A20" s="48"/>
      <c r="B20" s="77" t="s">
        <v>15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83"/>
      <c r="W20" s="68"/>
      <c r="X20" s="68"/>
      <c r="Y20" s="68"/>
      <c r="Z20" s="68"/>
      <c r="AA20" s="68"/>
      <c r="AB20" s="68"/>
    </row>
    <row r="21" spans="1:29" ht="31.5">
      <c r="A21" s="48">
        <v>15</v>
      </c>
      <c r="B21" s="56" t="s">
        <v>21</v>
      </c>
      <c r="C21" s="47" t="s">
        <v>17</v>
      </c>
      <c r="D21" s="48"/>
      <c r="E21" s="48"/>
      <c r="F21" s="62">
        <v>4095</v>
      </c>
      <c r="G21" s="62">
        <v>4143</v>
      </c>
      <c r="H21" s="62">
        <v>4241</v>
      </c>
      <c r="I21" s="62">
        <v>4386</v>
      </c>
      <c r="J21" s="62">
        <v>4578</v>
      </c>
      <c r="K21" s="63">
        <v>5032</v>
      </c>
      <c r="L21" s="63">
        <v>5472</v>
      </c>
      <c r="M21" s="63">
        <v>6095</v>
      </c>
      <c r="N21" s="63">
        <v>6772</v>
      </c>
      <c r="O21" s="63">
        <v>6767</v>
      </c>
      <c r="P21" s="63">
        <v>7109</v>
      </c>
      <c r="Q21" s="63">
        <v>7544</v>
      </c>
      <c r="R21" s="63">
        <v>7585</v>
      </c>
      <c r="S21" s="63">
        <v>8150</v>
      </c>
      <c r="T21" s="63">
        <v>8562</v>
      </c>
      <c r="U21" s="63">
        <v>9072.4789799259852</v>
      </c>
      <c r="V21" s="63">
        <v>9722.88039613605</v>
      </c>
      <c r="W21" s="63">
        <v>10038</v>
      </c>
      <c r="X21" s="63">
        <v>10744</v>
      </c>
      <c r="Y21" s="63">
        <v>11262</v>
      </c>
      <c r="Z21" s="63">
        <v>10852</v>
      </c>
      <c r="AA21" s="63">
        <v>11836</v>
      </c>
      <c r="AB21" s="63">
        <v>13243</v>
      </c>
      <c r="AC21" s="63">
        <v>14583</v>
      </c>
    </row>
    <row r="22" spans="1:29" ht="15.75">
      <c r="A22" s="48"/>
      <c r="B22" s="56" t="s">
        <v>22</v>
      </c>
      <c r="C22" s="47"/>
      <c r="D22" s="48"/>
      <c r="E22" s="48"/>
      <c r="F22" s="48">
        <v>1</v>
      </c>
      <c r="G22" s="57">
        <f>G21/$F$21</f>
        <v>1.0117216117216117</v>
      </c>
      <c r="H22" s="57">
        <f>H21/$F$21</f>
        <v>1.0356532356532357</v>
      </c>
      <c r="I22" s="57">
        <f t="shared" ref="I22:S22" si="15">I21/$F$21</f>
        <v>1.071062271062271</v>
      </c>
      <c r="J22" s="57">
        <f t="shared" si="15"/>
        <v>1.117948717948718</v>
      </c>
      <c r="K22" s="57">
        <f t="shared" si="15"/>
        <v>1.2288156288156289</v>
      </c>
      <c r="L22" s="57">
        <f t="shared" si="15"/>
        <v>1.3362637362637362</v>
      </c>
      <c r="M22" s="57">
        <f t="shared" si="15"/>
        <v>1.4884004884004884</v>
      </c>
      <c r="N22" s="57">
        <f t="shared" si="15"/>
        <v>1.6537240537240536</v>
      </c>
      <c r="O22" s="57">
        <f t="shared" si="15"/>
        <v>1.6525030525030524</v>
      </c>
      <c r="P22" s="57">
        <f t="shared" si="15"/>
        <v>1.7360195360195361</v>
      </c>
      <c r="Q22" s="57">
        <f t="shared" si="15"/>
        <v>1.8422466422466421</v>
      </c>
      <c r="R22" s="57">
        <f t="shared" si="15"/>
        <v>1.8522588522588523</v>
      </c>
      <c r="S22" s="57">
        <f t="shared" si="15"/>
        <v>1.9902319902319903</v>
      </c>
      <c r="T22" s="57">
        <f t="shared" ref="T22:Y22" si="16">T21/$F$21</f>
        <v>2.090842490842491</v>
      </c>
      <c r="U22" s="57">
        <f t="shared" si="16"/>
        <v>2.2155015823995079</v>
      </c>
      <c r="V22" s="57">
        <f t="shared" si="16"/>
        <v>2.3743297670661905</v>
      </c>
      <c r="W22" s="57">
        <f t="shared" si="16"/>
        <v>2.4512820512820515</v>
      </c>
      <c r="X22" s="57">
        <f t="shared" si="16"/>
        <v>2.6236874236874237</v>
      </c>
      <c r="Y22" s="57">
        <f t="shared" si="16"/>
        <v>2.7501831501831502</v>
      </c>
      <c r="Z22" s="57">
        <f>Z21/$F$21</f>
        <v>2.65006105006105</v>
      </c>
      <c r="AA22" s="57">
        <f t="shared" ref="AA22:AC22" si="17">AA21/$F$21</f>
        <v>2.8903540903540903</v>
      </c>
      <c r="AB22" s="57">
        <f t="shared" si="17"/>
        <v>3.233943833943834</v>
      </c>
      <c r="AC22" s="57">
        <f t="shared" si="17"/>
        <v>3.561172161172161</v>
      </c>
    </row>
    <row r="23" spans="1:29" ht="47.25">
      <c r="A23" s="48"/>
      <c r="B23" s="49" t="s">
        <v>23</v>
      </c>
      <c r="C23" s="47"/>
      <c r="D23" s="48"/>
      <c r="E23" s="48"/>
      <c r="F23" s="48">
        <v>1</v>
      </c>
      <c r="G23" s="57">
        <f t="shared" ref="G23:Y23" si="18">G13/$F$13</f>
        <v>0.9663928304705004</v>
      </c>
      <c r="H23" s="57">
        <f t="shared" si="18"/>
        <v>0.99910380881254668</v>
      </c>
      <c r="I23" s="57">
        <f t="shared" si="18"/>
        <v>1.0270351008215086</v>
      </c>
      <c r="J23" s="57">
        <f t="shared" si="18"/>
        <v>0.91351755041075433</v>
      </c>
      <c r="K23" s="57">
        <f t="shared" si="18"/>
        <v>0.86870799103808816</v>
      </c>
      <c r="L23" s="57">
        <f t="shared" si="18"/>
        <v>0.8203136669156087</v>
      </c>
      <c r="M23" s="57">
        <f t="shared" si="18"/>
        <v>0.84047796863330848</v>
      </c>
      <c r="N23" s="57">
        <f t="shared" si="18"/>
        <v>0.91829723674383867</v>
      </c>
      <c r="O23" s="57">
        <f t="shared" si="18"/>
        <v>0.92053771471247203</v>
      </c>
      <c r="P23" s="57">
        <f t="shared" si="18"/>
        <v>1.0189693801344286</v>
      </c>
      <c r="Q23" s="57">
        <f t="shared" si="18"/>
        <v>1.1463778939507094</v>
      </c>
      <c r="R23" s="57">
        <f t="shared" si="18"/>
        <v>1.0767737117251681</v>
      </c>
      <c r="S23" s="57">
        <f t="shared" si="18"/>
        <v>1.198506348020911</v>
      </c>
      <c r="T23" s="57">
        <f t="shared" si="18"/>
        <v>1.3925317401045556</v>
      </c>
      <c r="U23" s="57">
        <f t="shared" si="18"/>
        <v>1.4101568334578043</v>
      </c>
      <c r="V23" s="57">
        <f t="shared" si="18"/>
        <v>1.3956684092606422</v>
      </c>
      <c r="W23" s="57">
        <f t="shared" si="18"/>
        <v>1.7263629574309185</v>
      </c>
      <c r="X23" s="57">
        <f t="shared" si="18"/>
        <v>1.7568334578043316</v>
      </c>
      <c r="Y23" s="57">
        <f t="shared" si="18"/>
        <v>1.7614637789395071</v>
      </c>
      <c r="Z23" s="57">
        <f>Z13/$F$13</f>
        <v>1.5499626587005229</v>
      </c>
      <c r="AA23" s="57">
        <f t="shared" ref="AA23:AC23" si="19">AA13/$F$13</f>
        <v>1.7127707244212098</v>
      </c>
      <c r="AB23" s="57">
        <f t="shared" si="19"/>
        <v>1.7916355489171023</v>
      </c>
      <c r="AC23" s="57">
        <f t="shared" si="19"/>
        <v>2.0200149365197908</v>
      </c>
    </row>
    <row r="24" spans="1:29" ht="15.75">
      <c r="A24" s="48">
        <v>16</v>
      </c>
      <c r="B24" s="49" t="s">
        <v>18</v>
      </c>
      <c r="C24" s="48"/>
      <c r="D24" s="48"/>
      <c r="E24" s="48"/>
      <c r="F24" s="58">
        <f>F23/F22</f>
        <v>1</v>
      </c>
      <c r="G24" s="58">
        <f>G23/G22</f>
        <v>0.95519638927750405</v>
      </c>
      <c r="H24" s="58">
        <f t="shared" ref="H24:S24" si="20">H23/H22</f>
        <v>0.96470881798806374</v>
      </c>
      <c r="I24" s="58">
        <f t="shared" si="20"/>
        <v>0.95889392108164107</v>
      </c>
      <c r="J24" s="58">
        <f t="shared" si="20"/>
        <v>0.81713725839494078</v>
      </c>
      <c r="K24" s="58">
        <f t="shared" si="20"/>
        <v>0.70694738141911184</v>
      </c>
      <c r="L24" s="58">
        <f t="shared" si="20"/>
        <v>0.61388605007664798</v>
      </c>
      <c r="M24" s="58">
        <f t="shared" si="20"/>
        <v>0.56468536202680852</v>
      </c>
      <c r="N24" s="58">
        <f t="shared" si="20"/>
        <v>0.55529048796013281</v>
      </c>
      <c r="O24" s="58">
        <f t="shared" si="20"/>
        <v>0.5570565895888242</v>
      </c>
      <c r="P24" s="58">
        <f t="shared" si="20"/>
        <v>0.58695732334371709</v>
      </c>
      <c r="Q24" s="58">
        <f t="shared" si="20"/>
        <v>0.6222716696352274</v>
      </c>
      <c r="R24" s="58">
        <f t="shared" si="20"/>
        <v>0.58133003948774731</v>
      </c>
      <c r="S24" s="58">
        <f t="shared" si="20"/>
        <v>0.60219429388289947</v>
      </c>
      <c r="T24" s="58">
        <f t="shared" ref="T24:Y24" si="21">T23/T22</f>
        <v>0.66601465495540235</v>
      </c>
      <c r="U24" s="58">
        <f t="shared" si="21"/>
        <v>0.636495520770754</v>
      </c>
      <c r="V24" s="58">
        <f t="shared" si="21"/>
        <v>0.58781574009628057</v>
      </c>
      <c r="W24" s="58">
        <f t="shared" si="21"/>
        <v>0.70426940732014454</v>
      </c>
      <c r="X24" s="58">
        <f t="shared" si="21"/>
        <v>0.66960471050900394</v>
      </c>
      <c r="Y24" s="58">
        <f t="shared" si="21"/>
        <v>0.64048962659894171</v>
      </c>
      <c r="Z24" s="58">
        <f>Z23/Z22</f>
        <v>0.58487809504042032</v>
      </c>
      <c r="AA24" s="58">
        <f t="shared" ref="AA24:AC24" si="22">AA23/AA22</f>
        <v>0.59258162525387414</v>
      </c>
      <c r="AB24" s="58">
        <f t="shared" si="22"/>
        <v>0.55400948220309099</v>
      </c>
      <c r="AC24" s="58">
        <f t="shared" si="22"/>
        <v>0.56723315950411735</v>
      </c>
    </row>
    <row r="25" spans="1:29" ht="15.7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5"/>
    </row>
    <row r="26" spans="1:29" ht="15.75">
      <c r="A26" s="3"/>
      <c r="B26" s="4"/>
      <c r="C26" s="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</row>
    <row r="27" spans="1:29">
      <c r="A27" s="1"/>
      <c r="B27" s="1" t="s">
        <v>19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9" ht="15.75">
      <c r="A28" s="1"/>
      <c r="B28" s="6" t="s">
        <v>69</v>
      </c>
      <c r="C28" s="7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9" ht="15.75">
      <c r="A29" s="1"/>
      <c r="B29" s="6" t="s">
        <v>70</v>
      </c>
      <c r="C29" s="7"/>
      <c r="D29" s="7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9" ht="15.75">
      <c r="A30" s="1"/>
      <c r="B30" s="5" t="s">
        <v>73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9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29" ht="15.75">
      <c r="A32" s="1"/>
      <c r="B32" s="6" t="s">
        <v>16</v>
      </c>
      <c r="C32" s="8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29" ht="15.75">
      <c r="A33" s="1"/>
      <c r="B33" s="6" t="s">
        <v>20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29" ht="15.75">
      <c r="A34" s="1"/>
      <c r="B34" s="6" t="s">
        <v>71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6" spans="1:29" ht="30.75">
      <c r="B36" s="9" t="s">
        <v>24</v>
      </c>
    </row>
    <row r="38" spans="1:29"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</row>
    <row r="39" spans="1:29">
      <c r="B39" s="59"/>
      <c r="C39" s="59"/>
    </row>
    <row r="40" spans="1:29">
      <c r="B40" s="59"/>
      <c r="C40" s="59"/>
    </row>
    <row r="41" spans="1:29">
      <c r="B41" s="59"/>
      <c r="C41" s="59"/>
    </row>
    <row r="42" spans="1:29">
      <c r="B42" s="59"/>
      <c r="C42" s="59"/>
    </row>
    <row r="43" spans="1:29">
      <c r="B43" s="59"/>
      <c r="C43" s="59"/>
    </row>
    <row r="44" spans="1:29">
      <c r="B44" s="59"/>
      <c r="C44" s="59"/>
    </row>
  </sheetData>
  <mergeCells count="5">
    <mergeCell ref="B1:S1"/>
    <mergeCell ref="B12:V12"/>
    <mergeCell ref="B14:V14"/>
    <mergeCell ref="B17:V17"/>
    <mergeCell ref="B20:V20"/>
  </mergeCells>
  <phoneticPr fontId="0" type="noConversion"/>
  <pageMargins left="0.7" right="0.7" top="0.75" bottom="0.75" header="0.3" footer="0.3"/>
  <pageSetup paperSize="9" scale="47" orientation="landscape" verticalDpi="598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Nikolovska</dc:creator>
  <cp:lastModifiedBy>Martina Toceva</cp:lastModifiedBy>
  <cp:lastPrinted>2015-02-09T12:47:23Z</cp:lastPrinted>
  <dcterms:created xsi:type="dcterms:W3CDTF">2015-02-03T10:12:52Z</dcterms:created>
  <dcterms:modified xsi:type="dcterms:W3CDTF">2025-01-02T09:17:14Z</dcterms:modified>
</cp:coreProperties>
</file>